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8.1 ปีงบประมาณ 2565\9 แบบประเมินพฤติกรรม\"/>
    </mc:Choice>
  </mc:AlternateContent>
  <xr:revisionPtr revIDLastSave="0" documentId="13_ncr:1_{3563B52E-B3EB-4426-A18F-8C3A9427A537}" xr6:coauthVersionLast="47" xr6:coauthVersionMax="47" xr10:uidLastSave="{00000000-0000-0000-0000-000000000000}"/>
  <bookViews>
    <workbookView xWindow="-120" yWindow="-120" windowWidth="21840" windowHeight="13290" activeTab="8" xr2:uid="{31DAD3EF-BBED-4306-B945-BC77E3EFCED6}"/>
  </bookViews>
  <sheets>
    <sheet name="1.ข้อมูลทั่วไป" sheetId="5" r:id="rId1"/>
    <sheet name="2.แบบประเมิน" sheetId="1" r:id="rId2"/>
    <sheet name="Mean" sheetId="4" r:id="rId3"/>
    <sheet name="พอเพียง" sheetId="6" r:id="rId4"/>
    <sheet name="วินัย" sheetId="7" r:id="rId5"/>
    <sheet name="สุจริต" sheetId="8" r:id="rId6"/>
    <sheet name="จิตอาสา" sheetId="9" r:id="rId7"/>
    <sheet name="กตัญญู" sheetId="10" r:id="rId8"/>
    <sheet name="รวม" sheetId="11" r:id="rId9"/>
  </sheets>
  <definedNames>
    <definedName name="_xlnm._FilterDatabase" localSheetId="2" hidden="1">Mean!$A$8:$I$59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1" l="1"/>
  <c r="D6" i="11"/>
  <c r="D7" i="11"/>
  <c r="D8" i="11"/>
  <c r="D9" i="11"/>
  <c r="D4" i="11"/>
  <c r="D4" i="9"/>
  <c r="C9" i="11"/>
  <c r="B9" i="11"/>
  <c r="D4" i="10"/>
  <c r="D5" i="10"/>
  <c r="C8" i="11"/>
  <c r="C7" i="11"/>
  <c r="C6" i="11"/>
  <c r="C5" i="11"/>
  <c r="C4" i="11"/>
  <c r="B8" i="11"/>
  <c r="B7" i="11"/>
  <c r="B6" i="11"/>
  <c r="B5" i="11"/>
  <c r="B4" i="11"/>
  <c r="E28" i="4"/>
  <c r="D28" i="4"/>
  <c r="C28" i="4"/>
  <c r="I28" i="4" s="1"/>
  <c r="C7" i="10" s="1"/>
  <c r="B28" i="4"/>
  <c r="D12" i="9"/>
  <c r="D14" i="8"/>
  <c r="D14" i="7"/>
  <c r="D14" i="6"/>
  <c r="D9" i="9"/>
  <c r="C11" i="10"/>
  <c r="C4" i="10"/>
  <c r="B11" i="10"/>
  <c r="D11" i="10" s="1"/>
  <c r="A3" i="6"/>
  <c r="E33" i="4"/>
  <c r="D33" i="4"/>
  <c r="C33" i="4"/>
  <c r="B33" i="4"/>
  <c r="E13" i="4"/>
  <c r="H13" i="4" s="1"/>
  <c r="B4" i="9" s="1"/>
  <c r="D13" i="4"/>
  <c r="C13" i="4"/>
  <c r="E53" i="4"/>
  <c r="E54" i="4"/>
  <c r="D53" i="4"/>
  <c r="D54" i="4"/>
  <c r="C53" i="4"/>
  <c r="C54" i="4"/>
  <c r="B53" i="4"/>
  <c r="B54" i="4"/>
  <c r="E52" i="4"/>
  <c r="H52" i="4" s="1"/>
  <c r="B13" i="7" s="1"/>
  <c r="D13" i="7" s="1"/>
  <c r="D52" i="4"/>
  <c r="C52" i="4"/>
  <c r="B52" i="4"/>
  <c r="E45" i="4"/>
  <c r="E46" i="4"/>
  <c r="D45" i="4"/>
  <c r="D46" i="4"/>
  <c r="H46" i="4" s="1"/>
  <c r="B11" i="9" s="1"/>
  <c r="D11" i="9" s="1"/>
  <c r="C45" i="4"/>
  <c r="C46" i="4"/>
  <c r="B45" i="4"/>
  <c r="B46" i="4"/>
  <c r="E44" i="4"/>
  <c r="I44" i="4" s="1"/>
  <c r="C10" i="8" s="1"/>
  <c r="D44" i="4"/>
  <c r="C44" i="4"/>
  <c r="H44" i="4" s="1"/>
  <c r="B10" i="8" s="1"/>
  <c r="D10" i="8" s="1"/>
  <c r="B44" i="4"/>
  <c r="E47" i="4"/>
  <c r="E48" i="4"/>
  <c r="E49" i="4"/>
  <c r="E50" i="4"/>
  <c r="E51" i="4"/>
  <c r="E55" i="4"/>
  <c r="E56" i="4"/>
  <c r="E57" i="4"/>
  <c r="E58" i="4"/>
  <c r="E59" i="4"/>
  <c r="D47" i="4"/>
  <c r="D48" i="4"/>
  <c r="D49" i="4"/>
  <c r="D50" i="4"/>
  <c r="D51" i="4"/>
  <c r="D55" i="4"/>
  <c r="D56" i="4"/>
  <c r="D57" i="4"/>
  <c r="D58" i="4"/>
  <c r="D59" i="4"/>
  <c r="C47" i="4"/>
  <c r="C48" i="4"/>
  <c r="C49" i="4"/>
  <c r="C50" i="4"/>
  <c r="C51" i="4"/>
  <c r="C55" i="4"/>
  <c r="C56" i="4"/>
  <c r="C57" i="4"/>
  <c r="C58" i="4"/>
  <c r="C59" i="4"/>
  <c r="B47" i="4"/>
  <c r="I47" i="4" s="1"/>
  <c r="C10" i="10" s="1"/>
  <c r="B48" i="4"/>
  <c r="B49" i="4"/>
  <c r="B50" i="4"/>
  <c r="H50" i="4" s="1"/>
  <c r="B13" i="6" s="1"/>
  <c r="D13" i="6" s="1"/>
  <c r="B51" i="4"/>
  <c r="I51" i="4" s="1"/>
  <c r="C12" i="7" s="1"/>
  <c r="H54" i="4"/>
  <c r="B12" i="8" s="1"/>
  <c r="D12" i="8" s="1"/>
  <c r="B55" i="4"/>
  <c r="H55" i="4" s="1"/>
  <c r="B12" i="10" s="1"/>
  <c r="D12" i="10" s="1"/>
  <c r="B56" i="4"/>
  <c r="B57" i="4"/>
  <c r="B58" i="4"/>
  <c r="I58" i="4" s="1"/>
  <c r="C15" i="10" s="1"/>
  <c r="B59" i="4"/>
  <c r="E38" i="4"/>
  <c r="E39" i="4"/>
  <c r="E40" i="4"/>
  <c r="E41" i="4"/>
  <c r="E42" i="4"/>
  <c r="E43" i="4"/>
  <c r="D38" i="4"/>
  <c r="D39" i="4"/>
  <c r="D40" i="4"/>
  <c r="D41" i="4"/>
  <c r="D42" i="4"/>
  <c r="D43" i="4"/>
  <c r="C38" i="4"/>
  <c r="C39" i="4"/>
  <c r="C40" i="4"/>
  <c r="H40" i="4" s="1"/>
  <c r="B11" i="6" s="1"/>
  <c r="D11" i="6" s="1"/>
  <c r="C41" i="4"/>
  <c r="C42" i="4"/>
  <c r="C43" i="4"/>
  <c r="E37" i="4"/>
  <c r="D37" i="4"/>
  <c r="C37" i="4"/>
  <c r="H37" i="4"/>
  <c r="B9" i="9" s="1"/>
  <c r="B38" i="4"/>
  <c r="B39" i="4"/>
  <c r="B40" i="4"/>
  <c r="B41" i="4"/>
  <c r="B42" i="4"/>
  <c r="B43" i="4"/>
  <c r="B37" i="4"/>
  <c r="E35" i="4"/>
  <c r="E36" i="4"/>
  <c r="D35" i="4"/>
  <c r="D36" i="4"/>
  <c r="C35" i="4"/>
  <c r="C36" i="4"/>
  <c r="B35" i="4"/>
  <c r="B36" i="4"/>
  <c r="E34" i="4"/>
  <c r="H34" i="4" s="1"/>
  <c r="B9" i="6" s="1"/>
  <c r="D9" i="6" s="1"/>
  <c r="D34" i="4"/>
  <c r="C34" i="4"/>
  <c r="B34" i="4"/>
  <c r="E25" i="4"/>
  <c r="F25" i="4"/>
  <c r="D25" i="4"/>
  <c r="C25" i="4"/>
  <c r="B25" i="4"/>
  <c r="E27" i="4"/>
  <c r="E29" i="4"/>
  <c r="E30" i="4"/>
  <c r="E31" i="4"/>
  <c r="E32" i="4"/>
  <c r="D27" i="4"/>
  <c r="D29" i="4"/>
  <c r="H29" i="4" s="1"/>
  <c r="B8" i="6" s="1"/>
  <c r="D8" i="6" s="1"/>
  <c r="D30" i="4"/>
  <c r="D31" i="4"/>
  <c r="D32" i="4"/>
  <c r="C27" i="4"/>
  <c r="C29" i="4"/>
  <c r="C30" i="4"/>
  <c r="C31" i="4"/>
  <c r="C32" i="4"/>
  <c r="B27" i="4"/>
  <c r="B29" i="4"/>
  <c r="B30" i="4"/>
  <c r="B31" i="4"/>
  <c r="B32" i="4"/>
  <c r="E26" i="4"/>
  <c r="D26" i="4"/>
  <c r="H26" i="4" s="1"/>
  <c r="B6" i="8" s="1"/>
  <c r="D6" i="8" s="1"/>
  <c r="C26" i="4"/>
  <c r="B26" i="4"/>
  <c r="E23" i="4"/>
  <c r="E24" i="4"/>
  <c r="D23" i="4"/>
  <c r="D24" i="4"/>
  <c r="C23" i="4"/>
  <c r="C24" i="4"/>
  <c r="B23" i="4"/>
  <c r="B24" i="4"/>
  <c r="E22" i="4"/>
  <c r="D22" i="4"/>
  <c r="H22" i="4" s="1"/>
  <c r="B6" i="9" s="1"/>
  <c r="D6" i="9" s="1"/>
  <c r="C22" i="4"/>
  <c r="B22" i="4"/>
  <c r="E21" i="4"/>
  <c r="D21" i="4"/>
  <c r="C21" i="4"/>
  <c r="B21" i="4"/>
  <c r="E18" i="4"/>
  <c r="E19" i="4"/>
  <c r="E20" i="4"/>
  <c r="D18" i="4"/>
  <c r="D19" i="4"/>
  <c r="D20" i="4"/>
  <c r="C18" i="4"/>
  <c r="C19" i="4"/>
  <c r="C20" i="4"/>
  <c r="H20" i="4" s="1"/>
  <c r="B6" i="7" s="1"/>
  <c r="D6" i="7" s="1"/>
  <c r="B18" i="4"/>
  <c r="B19" i="4"/>
  <c r="B20" i="4"/>
  <c r="E17" i="4"/>
  <c r="D17" i="4"/>
  <c r="C17" i="4"/>
  <c r="B17" i="4"/>
  <c r="E16" i="4"/>
  <c r="I16" i="4" s="1"/>
  <c r="C5" i="7" s="1"/>
  <c r="D16" i="4"/>
  <c r="C16" i="4"/>
  <c r="B16" i="4"/>
  <c r="E15" i="4"/>
  <c r="D15" i="4"/>
  <c r="C15" i="4"/>
  <c r="B15" i="4"/>
  <c r="E14" i="4"/>
  <c r="D14" i="4"/>
  <c r="C14" i="4"/>
  <c r="B14" i="4"/>
  <c r="F59" i="4"/>
  <c r="F47" i="4"/>
  <c r="F48" i="4"/>
  <c r="F49" i="4"/>
  <c r="F50" i="4"/>
  <c r="F51" i="4"/>
  <c r="F52" i="4"/>
  <c r="F53" i="4"/>
  <c r="F54" i="4"/>
  <c r="F55" i="4"/>
  <c r="F56" i="4"/>
  <c r="F57" i="4"/>
  <c r="F58" i="4"/>
  <c r="F36" i="4"/>
  <c r="F37" i="4"/>
  <c r="F38" i="4"/>
  <c r="F39" i="4"/>
  <c r="H39" i="4" s="1"/>
  <c r="B10" i="6" s="1"/>
  <c r="D10" i="6" s="1"/>
  <c r="F40" i="4"/>
  <c r="F41" i="4"/>
  <c r="F42" i="4"/>
  <c r="F43" i="4"/>
  <c r="H43" i="4" s="1"/>
  <c r="B9" i="8" s="1"/>
  <c r="D9" i="8" s="1"/>
  <c r="F44" i="4"/>
  <c r="F45" i="4"/>
  <c r="F46" i="4"/>
  <c r="F28" i="4"/>
  <c r="F29" i="4"/>
  <c r="F30" i="4"/>
  <c r="F31" i="4"/>
  <c r="H31" i="4" s="1"/>
  <c r="B7" i="8" s="1"/>
  <c r="D7" i="8" s="1"/>
  <c r="F32" i="4"/>
  <c r="F33" i="4"/>
  <c r="F34" i="4"/>
  <c r="F35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6" i="4"/>
  <c r="F27" i="4"/>
  <c r="F10" i="4"/>
  <c r="B13" i="4"/>
  <c r="E11" i="4"/>
  <c r="E12" i="4"/>
  <c r="D11" i="4"/>
  <c r="D12" i="4"/>
  <c r="C11" i="4"/>
  <c r="I11" i="4" s="1"/>
  <c r="C4" i="7" s="1"/>
  <c r="C12" i="4"/>
  <c r="H12" i="4" s="1"/>
  <c r="B4" i="8" s="1"/>
  <c r="D4" i="8" s="1"/>
  <c r="B11" i="4"/>
  <c r="B12" i="4"/>
  <c r="E10" i="4"/>
  <c r="D10" i="4"/>
  <c r="C10" i="4"/>
  <c r="B10" i="4"/>
  <c r="I59" i="4"/>
  <c r="C13" i="8" s="1"/>
  <c r="I57" i="4"/>
  <c r="C14" i="10" s="1"/>
  <c r="H57" i="4"/>
  <c r="B14" i="10" s="1"/>
  <c r="D14" i="10" s="1"/>
  <c r="H56" i="4"/>
  <c r="B13" i="10" s="1"/>
  <c r="D13" i="10" s="1"/>
  <c r="I56" i="4"/>
  <c r="C13" i="10" s="1"/>
  <c r="I54" i="4"/>
  <c r="C12" i="8" s="1"/>
  <c r="I53" i="4"/>
  <c r="C11" i="8" s="1"/>
  <c r="H53" i="4"/>
  <c r="B11" i="8" s="1"/>
  <c r="D11" i="8" s="1"/>
  <c r="I52" i="4"/>
  <c r="C13" i="7" s="1"/>
  <c r="I50" i="4"/>
  <c r="C13" i="6" s="1"/>
  <c r="I49" i="4"/>
  <c r="C12" i="6" s="1"/>
  <c r="H49" i="4"/>
  <c r="B12" i="6" s="1"/>
  <c r="D12" i="6" s="1"/>
  <c r="H48" i="4"/>
  <c r="I48" i="4"/>
  <c r="I45" i="4"/>
  <c r="C10" i="9" s="1"/>
  <c r="H45" i="4"/>
  <c r="B10" i="9" s="1"/>
  <c r="D10" i="9" s="1"/>
  <c r="I43" i="4"/>
  <c r="C9" i="8" s="1"/>
  <c r="H42" i="4"/>
  <c r="B11" i="7" s="1"/>
  <c r="D11" i="7" s="1"/>
  <c r="I42" i="4"/>
  <c r="C11" i="7" s="1"/>
  <c r="I39" i="4"/>
  <c r="C10" i="6" s="1"/>
  <c r="H38" i="4"/>
  <c r="B9" i="10" s="1"/>
  <c r="D9" i="10" s="1"/>
  <c r="I38" i="4"/>
  <c r="C9" i="10" s="1"/>
  <c r="I36" i="4"/>
  <c r="C8" i="8" s="1"/>
  <c r="H36" i="4"/>
  <c r="B8" i="8" s="1"/>
  <c r="D8" i="8" s="1"/>
  <c r="I35" i="4"/>
  <c r="C9" i="7" s="1"/>
  <c r="I34" i="4"/>
  <c r="C9" i="6" s="1"/>
  <c r="I32" i="4"/>
  <c r="C8" i="9" s="1"/>
  <c r="H32" i="4"/>
  <c r="B8" i="9" s="1"/>
  <c r="D8" i="9" s="1"/>
  <c r="I31" i="4"/>
  <c r="C7" i="8" s="1"/>
  <c r="I27" i="4"/>
  <c r="C7" i="9" s="1"/>
  <c r="H27" i="4"/>
  <c r="B7" i="9" s="1"/>
  <c r="D7" i="9" s="1"/>
  <c r="I24" i="4"/>
  <c r="C7" i="6" s="1"/>
  <c r="H24" i="4"/>
  <c r="B7" i="6" s="1"/>
  <c r="D7" i="6" s="1"/>
  <c r="I23" i="4"/>
  <c r="C6" i="10" s="1"/>
  <c r="H23" i="4"/>
  <c r="B6" i="10" s="1"/>
  <c r="D6" i="10" s="1"/>
  <c r="H21" i="4"/>
  <c r="B5" i="8" s="1"/>
  <c r="D5" i="8" s="1"/>
  <c r="I21" i="4"/>
  <c r="C5" i="8" s="1"/>
  <c r="I19" i="4"/>
  <c r="C6" i="6" s="1"/>
  <c r="H19" i="4"/>
  <c r="B6" i="6" s="1"/>
  <c r="D6" i="6" s="1"/>
  <c r="H18" i="4"/>
  <c r="B5" i="10" s="1"/>
  <c r="I18" i="4"/>
  <c r="C5" i="10" s="1"/>
  <c r="H17" i="4"/>
  <c r="B5" i="9" s="1"/>
  <c r="D5" i="9" s="1"/>
  <c r="H16" i="4"/>
  <c r="B5" i="7" s="1"/>
  <c r="D5" i="7" s="1"/>
  <c r="I15" i="4"/>
  <c r="C5" i="6" s="1"/>
  <c r="H15" i="4"/>
  <c r="B5" i="6" s="1"/>
  <c r="D5" i="6" s="1"/>
  <c r="H14" i="4"/>
  <c r="B4" i="10" s="1"/>
  <c r="I14" i="4"/>
  <c r="I12" i="4"/>
  <c r="C4" i="8" s="1"/>
  <c r="H11" i="4"/>
  <c r="B4" i="7" s="1"/>
  <c r="D4" i="7" s="1"/>
  <c r="F16" i="1"/>
  <c r="F17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5" i="1"/>
  <c r="F14" i="1"/>
  <c r="F13" i="1"/>
  <c r="F12" i="1"/>
  <c r="F10" i="1"/>
  <c r="F11" i="1"/>
  <c r="B28" i="5"/>
  <c r="C24" i="5" s="1"/>
  <c r="B22" i="5"/>
  <c r="C21" i="5" s="1"/>
  <c r="B16" i="5"/>
  <c r="C13" i="5" s="1"/>
  <c r="B8" i="5"/>
  <c r="C6" i="5" s="1"/>
  <c r="H28" i="4" l="1"/>
  <c r="B7" i="10" s="1"/>
  <c r="D7" i="10" s="1"/>
  <c r="B16" i="10"/>
  <c r="D16" i="10" s="1"/>
  <c r="C16" i="10"/>
  <c r="B12" i="9"/>
  <c r="B14" i="8"/>
  <c r="B14" i="7"/>
  <c r="C26" i="5"/>
  <c r="I13" i="4"/>
  <c r="C4" i="9" s="1"/>
  <c r="C12" i="9" s="1"/>
  <c r="I46" i="4"/>
  <c r="C11" i="9" s="1"/>
  <c r="I55" i="4"/>
  <c r="C12" i="10" s="1"/>
  <c r="H47" i="4"/>
  <c r="B10" i="10" s="1"/>
  <c r="D10" i="10" s="1"/>
  <c r="H51" i="4"/>
  <c r="B12" i="7" s="1"/>
  <c r="D12" i="7" s="1"/>
  <c r="H59" i="4"/>
  <c r="B13" i="8" s="1"/>
  <c r="D13" i="8" s="1"/>
  <c r="H41" i="4"/>
  <c r="B10" i="7" s="1"/>
  <c r="D10" i="7" s="1"/>
  <c r="I41" i="4"/>
  <c r="C10" i="7" s="1"/>
  <c r="I40" i="4"/>
  <c r="C11" i="6" s="1"/>
  <c r="I37" i="4"/>
  <c r="C9" i="9" s="1"/>
  <c r="H35" i="4"/>
  <c r="B9" i="7" s="1"/>
  <c r="D9" i="7" s="1"/>
  <c r="H25" i="4"/>
  <c r="B7" i="7" s="1"/>
  <c r="D7" i="7" s="1"/>
  <c r="I25" i="4"/>
  <c r="C7" i="7" s="1"/>
  <c r="H33" i="4"/>
  <c r="B8" i="10" s="1"/>
  <c r="D8" i="10" s="1"/>
  <c r="I29" i="4"/>
  <c r="C8" i="6" s="1"/>
  <c r="I30" i="4"/>
  <c r="C8" i="7" s="1"/>
  <c r="H30" i="4"/>
  <c r="B8" i="7" s="1"/>
  <c r="D8" i="7" s="1"/>
  <c r="I33" i="4"/>
  <c r="C8" i="10" s="1"/>
  <c r="I26" i="4"/>
  <c r="C6" i="8" s="1"/>
  <c r="C14" i="8" s="1"/>
  <c r="I22" i="4"/>
  <c r="C6" i="9" s="1"/>
  <c r="I20" i="4"/>
  <c r="C6" i="7" s="1"/>
  <c r="I17" i="4"/>
  <c r="C5" i="9" s="1"/>
  <c r="H58" i="4"/>
  <c r="B15" i="10" s="1"/>
  <c r="D15" i="10" s="1"/>
  <c r="C15" i="5"/>
  <c r="C14" i="5"/>
  <c r="C10" i="5"/>
  <c r="C11" i="5"/>
  <c r="C25" i="5"/>
  <c r="C12" i="5"/>
  <c r="C27" i="5"/>
  <c r="C18" i="5"/>
  <c r="C19" i="5"/>
  <c r="C20" i="5"/>
  <c r="C7" i="5"/>
  <c r="C8" i="5" s="1"/>
  <c r="C14" i="7" l="1"/>
  <c r="C28" i="5"/>
  <c r="C16" i="5"/>
  <c r="C22" i="5"/>
  <c r="H10" i="4"/>
  <c r="B4" i="6" s="1"/>
  <c r="I10" i="4"/>
  <c r="C4" i="6" s="1"/>
  <c r="C14" i="6" s="1"/>
  <c r="B14" i="6" l="1"/>
  <c r="D4" i="6"/>
</calcChain>
</file>

<file path=xl/sharedStrings.xml><?xml version="1.0" encoding="utf-8"?>
<sst xmlns="http://schemas.openxmlformats.org/spreadsheetml/2006/main" count="238" uniqueCount="107">
  <si>
    <t>ชื่อหน่วยงาน ...............................................</t>
  </si>
  <si>
    <t>แบบประเมินพฤติกรรมที่เปลี่ยนแปลงในทางที่ดีขึ้นตามคุณธรรมเป้าหมายที่กำหนด</t>
  </si>
  <si>
    <t>ส่วนที่ ๒ แบบประเมินพฤติกรรมที่เปลี่ยนแปลงในทางที่ดีขึ้นตามคุณธรรมเป้าหมายที่กำหนด</t>
  </si>
  <si>
    <t>ประเด็นคำถาม</t>
  </si>
  <si>
    <t>ระดับพฤติกรรม</t>
  </si>
  <si>
    <t>S.D.</t>
  </si>
  <si>
    <t>9.  ฉันชื่นชม เมื่อมีผู้ทำสิ่งดีๆ ต่อกัน</t>
  </si>
  <si>
    <t>12.  ฉันวางเฉยเมื่อรู้ตัวว่ากำลังทำสิ่งที่ไม่ถูกต้อง</t>
  </si>
  <si>
    <t>13.  ฉันคิดว่าทุกคนควรช่วยกันรักษาทรัพยากรธรรมชาติ</t>
  </si>
  <si>
    <t>15.  ฉันพิจารณาความจำเป็นและความคุ้มค่าก่อนตัดสินใจใช้จ่าย</t>
  </si>
  <si>
    <t>16.  ฉันจะโต้แย้งทันทีที่มีความคิดเห็นต่างกับผู้อื่น</t>
  </si>
  <si>
    <t>17.  ฉันยอมเสียผลประโยชน์ตนเอง ดีกว่าต้องเอาเปรียบผู้อื่น</t>
  </si>
  <si>
    <t>18.  ฉันคิดว่าเป็นหน้าที่ของทุกคนที่ต้องดูแลสาธารณสมบัติ</t>
  </si>
  <si>
    <t>20.  ฉันคิดไตร่ตรองเรื่องต่าง ๆ อย่างรอบคอบก่อนลงมือทำ</t>
  </si>
  <si>
    <t>22.  ฉันปฏิบัติกับทุกคนเท่าเทียมกัน ไม่เลือกที่รักมักที่ชัง</t>
  </si>
  <si>
    <t>24.  ฉันดูแลพ่อแม่ ด้วยความรักและเอาใจใส่</t>
  </si>
  <si>
    <t>25.  ฉันตัดสินใจเรื่องต่างๆ โดยใช้อารมณ์ความรู้สึกมากกว่าเหตุผล</t>
  </si>
  <si>
    <t>28.  ฉันสละเวลาส่วนตัวทำงาน เพื่อส่วนรวมตามความจำเป็น</t>
  </si>
  <si>
    <t>29.  ฉันดูแลผู้ที่ได้เลี้ยงดูฉัน ด้วยความรักและเอาใจใส่</t>
  </si>
  <si>
    <t>30.  ฉันวางแผนการใช้ชีวิตในระยะสั้น</t>
  </si>
  <si>
    <t>31.  ฉันวางแผนการใช้ชีวิตในระยะยาว</t>
  </si>
  <si>
    <t>32.  ฉันมุ่งมั่นตั้งใจทำงานที่รับผิดชอบจนสำเร็จ แม้จะยากลำบาก</t>
  </si>
  <si>
    <t>36.  ฉันทำเป็นไม่สนใจหากมีใครมาขอความช่วยเหลือ</t>
  </si>
  <si>
    <t>37.  ฉันไม่ชอบบริจาคทรัพย์สินสิ่งของให้ส่วนรวม</t>
  </si>
  <si>
    <t>38.  ฉันประพฤติตนเป็นแบบอย่างที่ดี เพื่อส่งต่อความดีให้ผู้อื่นต่อไป</t>
  </si>
  <si>
    <t>39.  ฉันยินดีสนับสนุนกิจกรรมที่เป็นประโยชน์เพื่อส่วนรวม</t>
  </si>
  <si>
    <t xml:space="preserve">40.  ฉันไม่สนใจเรียนรู้สิ่งใหม่ๆ แม้ว่าสิ่งนั้นจะมีผลกระทบต่อฉัน </t>
  </si>
  <si>
    <t>43.  ฉันคิดว่าหากผลงานมีคุณภาพด้อยลง เพราะมีคนอื่นมาวุ่นวาย</t>
  </si>
  <si>
    <t>44.  ฉันทำเป็นไม่รู้ไม่เห็น เมื่อพบการกระทำความผิดตามกฎหมาย</t>
  </si>
  <si>
    <t>45.  ฉันไม่กล้าร้องเรียนการทุจริต เพราะกลัวผลกระทบที่ตามมา</t>
  </si>
  <si>
    <t>46.  ฉันรู้สึกมีความสุขที่ได้ทำสิ่งดีๆ ให้สังคมได้รับประโยชน์</t>
  </si>
  <si>
    <t>47.  ฉันภูมิใจในตนเองเสมอ เมื่อได้ทำความดี แม้ไม่มีใครเห็น</t>
  </si>
  <si>
    <t>50. ฉันทำงานอย่างตรงไปตรงมา</t>
  </si>
  <si>
    <t>ข้อมูลทั่วไป</t>
  </si>
  <si>
    <t>จำนวน (คน)</t>
  </si>
  <si>
    <t>ร้อยละ</t>
  </si>
  <si>
    <t xml:space="preserve">     ข้าราชการ</t>
  </si>
  <si>
    <t xml:space="preserve">     พนักงานราชการ</t>
  </si>
  <si>
    <t xml:space="preserve">     ลูกจ้างประจำ</t>
  </si>
  <si>
    <t xml:space="preserve">     จ้างเหมาบริการ</t>
  </si>
  <si>
    <t xml:space="preserve">     น้อยกว่า ๒๕ ปี</t>
  </si>
  <si>
    <t xml:space="preserve">     ๒๕ - ๔๐ ปี</t>
  </si>
  <si>
    <t xml:space="preserve">     ๔๐ - ๕๕ ปี</t>
  </si>
  <si>
    <t xml:space="preserve">     ๕๖ ปี ขึ้นไป</t>
  </si>
  <si>
    <t>รวม</t>
  </si>
  <si>
    <t xml:space="preserve">      ชาย</t>
  </si>
  <si>
    <t xml:space="preserve">      หญิง</t>
  </si>
  <si>
    <t xml:space="preserve">     พนักงานกระทรวงสาธารณสุข</t>
  </si>
  <si>
    <t xml:space="preserve">     ลูกจ้างชั่วคราว</t>
  </si>
  <si>
    <t xml:space="preserve">     อนุปริญญา/เทียบเท่า</t>
  </si>
  <si>
    <t xml:space="preserve">     ปริญญาตรี</t>
  </si>
  <si>
    <t xml:space="preserve">     ปริญญาโท</t>
  </si>
  <si>
    <t xml:space="preserve">     ปริญญาเอก</t>
  </si>
  <si>
    <t>ประจำ(คน)</t>
  </si>
  <si>
    <t>ส่วนใหญ่(คน)</t>
  </si>
  <si>
    <t>ส่วนน้อย(คน)</t>
  </si>
  <si>
    <t>ไม่เคย(คน)</t>
  </si>
  <si>
    <t>ประจำ(คะแนน)</t>
  </si>
  <si>
    <t>ส่วนใหญ่(คะแนน)</t>
  </si>
  <si>
    <t>ส่วนน้อย(คะแนน)</t>
  </si>
  <si>
    <t>ไม่เคย(คะแนน)</t>
  </si>
  <si>
    <t>S.D</t>
  </si>
  <si>
    <t>รวม(คน)</t>
  </si>
  <si>
    <t xml:space="preserve">   8.  ฉันเข้าร่วมกิจกรรมเมื่อมีการประชาสัมพันธ์ขออาสาสมัคร เป็นตัวแทนของหน่วยงาน</t>
  </si>
  <si>
    <t xml:space="preserve">   7. ฉันยอมลงมือปฏิบัติแม้จะขัดแย้งกับกฎกติกาข้อตกลง (หากจำเป็น) เพื่อมุ่งสู่ความสำเร็จ</t>
  </si>
  <si>
    <t xml:space="preserve">   6.  ฉันยอมเป็นหนี้เพื่อซื้อสิ่งของราคาแพงหากสิ่งนั้น ทำให้ฉันมีภาพลักษณ์ที่ดีขึ้น</t>
  </si>
  <si>
    <t xml:space="preserve">   5.  ฉันยึดมั่นทำความดี แม้จะอยู่ในสถานการณ์ยากลำบาก</t>
  </si>
  <si>
    <t xml:space="preserve">   4.  ฉันไม่อยากช่วยเหลือผู้อื่น เพราะทำให้เสียเวลา</t>
  </si>
  <si>
    <t xml:space="preserve">   3.  ฉันรู้สึกละอายใจที่ทำผิดกฎระเบียบ แม้จะไม่มีใครรู้ก็ตาม</t>
  </si>
  <si>
    <t xml:space="preserve">      2.  ฉันจะยึดถือกฎกติกาที่ได้ร่วมกันกำหนดไว้อย่างเคร่งครัด   ไม่ว่าจะเกิดอะไรขึ้นก็ตาม</t>
  </si>
  <si>
    <t xml:space="preserve">    1.  ฉันใช้จ่ายตามความจำเป็น โดยไม่ต้องยืมเงินผู้อื่น</t>
  </si>
  <si>
    <t>10.  ฉันพอใจกับชีวิตที่เป็นอยู่ ไม่อยากได้ อยากเป็นเหมือนคนอื่น</t>
  </si>
  <si>
    <t>14.  ฉันยกย่องผู้ทำความดีด้วยวาจาสุภาพ(ไม่เสียดสี/ประชดประชัน)</t>
  </si>
  <si>
    <t>11.  ฉันจะไม่ทำสิ่งที่ขัดแย้งกับข้อตกลงของสังคม ไม่ว่าจะมีใครรับรู้หรือไม่ก็ตาม</t>
  </si>
  <si>
    <t>19.  ฉันคิดว่าไม่จำเป็นต้องแสดงความขอบคุณ เมื่อฉันได้รับความช่วยเหลือ</t>
  </si>
  <si>
    <t>21.  ฉันสามารถควบคุมอารมณ์และการกระทำได้โดยไม่ส่งผลกระทบต่อผู้อื่น</t>
  </si>
  <si>
    <t>23.  ฉันให้คำปรึกษาแก่ผู้อื่นที่มาขอความช่วยเหลือเท่าที่ฉันสามารถช่วยเหลือได้</t>
  </si>
  <si>
    <t>26.  ฉันคิดว่าเป็นภาวะปกติที่ต้องส่งงานล่าช้า  หากสภาพจิตใจไม่พร้อม</t>
  </si>
  <si>
    <t>27.  ฉันเลือกทำงานกับคนที่ให้ผลประโยชน์แก่ฉันได้มากกว่าคนที่ทำงานตรงไปตรงมา</t>
  </si>
  <si>
    <t>33.  ฉันพร้อมรับฟังข้อเสนอแนะหรือคำวิพากษ์วิจารณ์ แม้ว่าอาจจะทำให้รู้สึกลำบากใจ</t>
  </si>
  <si>
    <t>34.  ฉันมีจุดยืนที่ชัดเจน ในการต่อต้านการทุจริต แม้ต้องเดือดร้อน</t>
  </si>
  <si>
    <t>35.  ฉันให้สินน้ำใจแก่เจ้าหน้าที่ เพื่อแลกกับความสะดวกในการรับบริการ</t>
  </si>
  <si>
    <t>41.  ฉันเตรียมพร้อมรับการเปลี่ยนแปลงต่างๆ ที่จะเกิดขึ้นในอนาคต</t>
  </si>
  <si>
    <t>42.  ฉันยินดีรับผิดชอบผลการกระทำของตนเอง แม้จะทำให้รู้สึกทุกข์ใจก็ตาม</t>
  </si>
  <si>
    <t>48.  ฉันปฏิบัติตนตามหลักธรรมทางศาสนาเพราะไม่ต้องการให้สังคมเดือดร้อน</t>
  </si>
  <si>
    <t>49.  ฉันปฏิบัติตนตามกฎระเบียบของสังคมเพราะไม่ต้องการให้สังคมเดือดร้อน</t>
  </si>
  <si>
    <t xml:space="preserve">      2.  ฉันจะยึดถือกฎกติกาที่ได้ร่วมกันกำหนดไว้อย่างเคร่งครัด ไม่ว่าจะเกิดอะไรขึ้นก็ตาม</t>
  </si>
  <si>
    <t xml:space="preserve">1. เพศ </t>
  </si>
  <si>
    <t>2. กลุ่มบุคลากร</t>
  </si>
  <si>
    <t>3. อายุ</t>
  </si>
  <si>
    <t>4. การศึกษา</t>
  </si>
  <si>
    <t>5. สังกัดกลุ่มงาน/กอง</t>
  </si>
  <si>
    <t xml:space="preserve">สำนักงานปลัดกระทรวงสาธารณสุข </t>
  </si>
  <si>
    <t>สำนักงานปลัดกระทรวงสาธารณสุข</t>
  </si>
  <si>
    <t>ชื่อหน่วยงาน ...................................................</t>
  </si>
  <si>
    <t>คุณธรรมพอเพียง</t>
  </si>
  <si>
    <t>คุณธรรมวินัย</t>
  </si>
  <si>
    <t>คุณธรรมสุจริต</t>
  </si>
  <si>
    <t>คุณธรรมจิตอาสา</t>
  </si>
  <si>
    <t>คุณธรรมกตัญญู</t>
  </si>
  <si>
    <t>คุณธรรม</t>
  </si>
  <si>
    <t>1. พอเพียง</t>
  </si>
  <si>
    <t xml:space="preserve">2. วินัย  </t>
  </si>
  <si>
    <t>3. สุจริต</t>
  </si>
  <si>
    <t>4. จิตอาสา</t>
  </si>
  <si>
    <t>5. กตัญญู</t>
  </si>
  <si>
    <t>ระดับพฤติกรรมคุณธรรม จำแนกเป็นรายด้าน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</si>
</sst>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8"/>
      <color theme="1"/>
      <name val="TH SarabunPSK"/>
      <family val="2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20"/>
      <color theme="1"/>
      <name val="TH SarabunPSK"/>
      <family val="2"/>
    </font>
    <font>
      <sz val="16"/>
      <color rgb="FFFF0000"/>
      <name val="TH SarabunPSK"/>
      <family val="2"/>
    </font>
    <font>
      <sz val="16"/>
      <color rgb="FF000000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5" xfId="0" applyFont="1" applyBorder="1" applyAlignment="1">
      <alignment horizontal="center" vertical="center" wrapText="1"/>
    </xf>
    <xf numFmtId="0" fontId="1" fillId="0" borderId="0" xfId="0" applyFont="1"/>
    <xf numFmtId="0" fontId="0" fillId="0" borderId="1" xfId="0" applyBorder="1"/>
    <xf numFmtId="0" fontId="0" fillId="0" borderId="2" xfId="0" applyBorder="1" applyAlignment="1">
      <alignment horizontal="center"/>
    </xf>
    <xf numFmtId="0" fontId="3" fillId="0" borderId="0" xfId="0" applyFont="1"/>
    <xf numFmtId="0" fontId="0" fillId="0" borderId="4" xfId="0" applyBorder="1"/>
    <xf numFmtId="0" fontId="0" fillId="0" borderId="13" xfId="0" applyBorder="1"/>
    <xf numFmtId="0" fontId="3" fillId="0" borderId="3" xfId="0" applyFont="1" applyBorder="1" applyAlignment="1">
      <alignment horizontal="left" vertical="center" wrapText="1" indent="1"/>
    </xf>
    <xf numFmtId="0" fontId="3" fillId="0" borderId="6" xfId="0" applyFont="1" applyBorder="1" applyAlignment="1">
      <alignment horizontal="left" vertical="center" wrapText="1" indent="1"/>
    </xf>
    <xf numFmtId="0" fontId="3" fillId="0" borderId="3" xfId="0" applyFont="1" applyBorder="1" applyAlignment="1">
      <alignment horizontal="left" vertical="center" wrapText="1" indent="2"/>
    </xf>
    <xf numFmtId="0" fontId="3" fillId="0" borderId="6" xfId="0" applyFont="1" applyBorder="1" applyAlignment="1">
      <alignment horizontal="left" vertical="center" wrapText="1" indent="2"/>
    </xf>
    <xf numFmtId="0" fontId="2" fillId="0" borderId="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3" fillId="0" borderId="11" xfId="0" applyFont="1" applyBorder="1"/>
    <xf numFmtId="0" fontId="3" fillId="0" borderId="8" xfId="0" applyFont="1" applyBorder="1"/>
    <xf numFmtId="0" fontId="1" fillId="0" borderId="8" xfId="0" applyFont="1" applyBorder="1" applyAlignment="1">
      <alignment horizontal="center"/>
    </xf>
    <xf numFmtId="0" fontId="1" fillId="0" borderId="8" xfId="0" applyFont="1" applyBorder="1"/>
    <xf numFmtId="0" fontId="1" fillId="3" borderId="9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 wrapText="1"/>
    </xf>
    <xf numFmtId="2" fontId="1" fillId="0" borderId="16" xfId="0" applyNumberFormat="1" applyFont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0" fillId="0" borderId="7" xfId="0" applyBorder="1"/>
    <xf numFmtId="0" fontId="0" fillId="0" borderId="22" xfId="0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 indent="2"/>
    </xf>
    <xf numFmtId="0" fontId="3" fillId="0" borderId="1" xfId="0" applyFont="1" applyBorder="1" applyAlignment="1">
      <alignment horizontal="left" vertical="center" indent="1"/>
    </xf>
    <xf numFmtId="0" fontId="3" fillId="0" borderId="1" xfId="0" applyFont="1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2" fontId="0" fillId="0" borderId="0" xfId="0" applyNumberFormat="1"/>
    <xf numFmtId="2" fontId="0" fillId="0" borderId="1" xfId="0" applyNumberFormat="1" applyBorder="1"/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2" fontId="0" fillId="0" borderId="0" xfId="0" applyNumberFormat="1" applyBorder="1"/>
    <xf numFmtId="0" fontId="0" fillId="0" borderId="21" xfId="0" applyBorder="1"/>
    <xf numFmtId="0" fontId="6" fillId="4" borderId="3" xfId="0" applyFont="1" applyFill="1" applyBorder="1" applyAlignment="1">
      <alignment horizontal="left" vertical="center" wrapText="1" indent="1"/>
    </xf>
    <xf numFmtId="0" fontId="6" fillId="4" borderId="6" xfId="0" applyFont="1" applyFill="1" applyBorder="1" applyAlignment="1">
      <alignment horizontal="left" vertical="center" wrapText="1" indent="1"/>
    </xf>
    <xf numFmtId="0" fontId="6" fillId="4" borderId="1" xfId="0" applyFont="1" applyFill="1" applyBorder="1" applyAlignment="1">
      <alignment horizontal="left" vertical="center" indent="1"/>
    </xf>
    <xf numFmtId="0" fontId="6" fillId="4" borderId="1" xfId="0" applyFont="1" applyFill="1" applyBorder="1" applyAlignment="1">
      <alignment horizontal="left" vertical="center" wrapText="1" indent="2"/>
    </xf>
    <xf numFmtId="0" fontId="6" fillId="4" borderId="3" xfId="0" applyFont="1" applyFill="1" applyBorder="1" applyAlignment="1">
      <alignment horizontal="left" vertical="center" wrapText="1" indent="2"/>
    </xf>
    <xf numFmtId="0" fontId="6" fillId="4" borderId="6" xfId="0" applyFont="1" applyFill="1" applyBorder="1" applyAlignment="1">
      <alignment horizontal="left" vertical="center" wrapText="1" indent="2"/>
    </xf>
    <xf numFmtId="0" fontId="4" fillId="0" borderId="0" xfId="0" applyFont="1" applyAlignment="1">
      <alignment horizontal="center"/>
    </xf>
    <xf numFmtId="0" fontId="1" fillId="0" borderId="1" xfId="0" applyFont="1" applyBorder="1"/>
    <xf numFmtId="0" fontId="6" fillId="4" borderId="1" xfId="0" applyFont="1" applyFill="1" applyBorder="1" applyAlignment="1">
      <alignment horizontal="left" vertical="center" wrapText="1" indent="1"/>
    </xf>
    <xf numFmtId="0" fontId="1" fillId="0" borderId="1" xfId="0" applyFont="1" applyBorder="1" applyAlignment="1">
      <alignment horizontal="right" vertical="center"/>
    </xf>
    <xf numFmtId="0" fontId="3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right" vertical="center" wrapText="1" indent="2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vertical="center"/>
    </xf>
    <xf numFmtId="2" fontId="3" fillId="0" borderId="1" xfId="0" applyNumberFormat="1" applyFont="1" applyBorder="1"/>
    <xf numFmtId="0" fontId="0" fillId="0" borderId="0" xfId="0" applyFill="1" applyBorder="1"/>
    <xf numFmtId="0" fontId="0" fillId="0" borderId="1" xfId="0" applyFill="1" applyBorder="1"/>
    <xf numFmtId="0" fontId="1" fillId="0" borderId="1" xfId="0" applyFont="1" applyFill="1" applyBorder="1" applyAlignment="1">
      <alignment horizontal="right" vertical="center" wrapText="1" indent="2"/>
    </xf>
    <xf numFmtId="0" fontId="3" fillId="0" borderId="1" xfId="0" applyFont="1" applyFill="1" applyBorder="1"/>
    <xf numFmtId="0" fontId="6" fillId="0" borderId="1" xfId="0" applyFont="1" applyBorder="1" applyAlignment="1">
      <alignment horizontal="left" vertical="center" wrapText="1" indent="2"/>
    </xf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" fillId="0" borderId="24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0" fillId="2" borderId="9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1" fillId="0" borderId="20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0" fillId="0" borderId="23" xfId="0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2" fontId="7" fillId="0" borderId="8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0</xdr:row>
      <xdr:rowOff>76200</xdr:rowOff>
    </xdr:from>
    <xdr:to>
      <xdr:col>2</xdr:col>
      <xdr:colOff>1600201</xdr:colOff>
      <xdr:row>0</xdr:row>
      <xdr:rowOff>381000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700D7D3A-037F-4881-A300-7CF9E2F616A1}"/>
            </a:ext>
          </a:extLst>
        </xdr:cNvPr>
        <xdr:cNvSpPr txBox="1"/>
      </xdr:nvSpPr>
      <xdr:spPr>
        <a:xfrm>
          <a:off x="4772025" y="76200"/>
          <a:ext cx="1457326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เอกสารหมายเลข</a:t>
          </a:r>
          <a:r>
            <a:rPr lang="th-TH" sz="18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5</a:t>
          </a:r>
          <a:endParaRPr lang="th-TH" sz="18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155931</xdr:colOff>
      <xdr:row>8</xdr:row>
      <xdr:rowOff>10703</xdr:rowOff>
    </xdr:from>
    <xdr:ext cx="404813" cy="4667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กล่องข้อความ 1">
              <a:extLst>
                <a:ext uri="{FF2B5EF4-FFF2-40B4-BE49-F238E27FC236}">
                  <a16:creationId xmlns:a16="http://schemas.microsoft.com/office/drawing/2014/main" id="{77772524-46F9-486C-8EBC-0D631F000B5C}"/>
                </a:ext>
              </a:extLst>
            </xdr:cNvPr>
            <xdr:cNvSpPr txBox="1"/>
          </xdr:nvSpPr>
          <xdr:spPr>
            <a:xfrm>
              <a:off x="9531100" y="2354495"/>
              <a:ext cx="404813" cy="4667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th-TH" sz="1600" b="1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th-TH" sz="1600" b="1" i="0">
                            <a:latin typeface="Cambria Math" panose="02040503050406030204" pitchFamily="18" charset="0"/>
                          </a:rPr>
                          <m:t>𝐱</m:t>
                        </m:r>
                      </m:e>
                    </m:acc>
                  </m:oMath>
                </m:oMathPara>
              </a14:m>
              <a:endParaRPr lang="th-TH" sz="1100" b="1" i="0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Choice>
      <mc:Fallback xmlns="">
        <xdr:sp macro="" textlink="">
          <xdr:nvSpPr>
            <xdr:cNvPr id="3" name="กล่องข้อความ 1">
              <a:extLst>
                <a:ext uri="{FF2B5EF4-FFF2-40B4-BE49-F238E27FC236}">
                  <a16:creationId xmlns:a16="http://schemas.microsoft.com/office/drawing/2014/main" id="{77772524-46F9-486C-8EBC-0D631F000B5C}"/>
                </a:ext>
              </a:extLst>
            </xdr:cNvPr>
            <xdr:cNvSpPr txBox="1"/>
          </xdr:nvSpPr>
          <xdr:spPr>
            <a:xfrm>
              <a:off x="9531100" y="2354495"/>
              <a:ext cx="404813" cy="4667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th-TH" sz="1600" b="1" i="0">
                  <a:latin typeface="Cambria Math" panose="02040503050406030204" pitchFamily="18" charset="0"/>
                </a:rPr>
                <a:t>𝐱 ̅</a:t>
              </a:r>
              <a:endParaRPr lang="th-TH" sz="1100" b="1" i="0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Fallback>
    </mc:AlternateContent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152400</xdr:colOff>
      <xdr:row>2</xdr:row>
      <xdr:rowOff>0</xdr:rowOff>
    </xdr:from>
    <xdr:ext cx="404813" cy="4667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กล่องข้อความ 1">
              <a:extLst>
                <a:ext uri="{FF2B5EF4-FFF2-40B4-BE49-F238E27FC236}">
                  <a16:creationId xmlns:a16="http://schemas.microsoft.com/office/drawing/2014/main" id="{E53D814E-F3D8-489B-91DF-30349DF10852}"/>
                </a:ext>
              </a:extLst>
            </xdr:cNvPr>
            <xdr:cNvSpPr txBox="1"/>
          </xdr:nvSpPr>
          <xdr:spPr>
            <a:xfrm>
              <a:off x="5105400" y="495300"/>
              <a:ext cx="404813" cy="4667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th-TH" sz="1600" b="1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th-TH" sz="1600" b="1" i="0">
                            <a:latin typeface="Cambria Math" panose="02040503050406030204" pitchFamily="18" charset="0"/>
                          </a:rPr>
                          <m:t>𝐱</m:t>
                        </m:r>
                      </m:e>
                    </m:acc>
                  </m:oMath>
                </m:oMathPara>
              </a14:m>
              <a:endParaRPr lang="th-TH" sz="1100" b="1" i="0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Choice>
      <mc:Fallback xmlns="">
        <xdr:sp macro="" textlink="">
          <xdr:nvSpPr>
            <xdr:cNvPr id="2" name="กล่องข้อความ 1">
              <a:extLst>
                <a:ext uri="{FF2B5EF4-FFF2-40B4-BE49-F238E27FC236}">
                  <a16:creationId xmlns:a16="http://schemas.microsoft.com/office/drawing/2014/main" id="{E53D814E-F3D8-489B-91DF-30349DF10852}"/>
                </a:ext>
              </a:extLst>
            </xdr:cNvPr>
            <xdr:cNvSpPr txBox="1"/>
          </xdr:nvSpPr>
          <xdr:spPr>
            <a:xfrm>
              <a:off x="5105400" y="495300"/>
              <a:ext cx="404813" cy="4667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th-TH" sz="1600" b="1" i="0">
                  <a:latin typeface="Cambria Math" panose="02040503050406030204" pitchFamily="18" charset="0"/>
                </a:rPr>
                <a:t>𝐱 ̅</a:t>
              </a:r>
              <a:endParaRPr lang="th-TH" sz="1100" b="1" i="0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Fallback>
    </mc:AlternateContent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114300</xdr:colOff>
      <xdr:row>2</xdr:row>
      <xdr:rowOff>9525</xdr:rowOff>
    </xdr:from>
    <xdr:ext cx="404813" cy="4667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กล่องข้อความ 1">
              <a:extLst>
                <a:ext uri="{FF2B5EF4-FFF2-40B4-BE49-F238E27FC236}">
                  <a16:creationId xmlns:a16="http://schemas.microsoft.com/office/drawing/2014/main" id="{A9588FF3-9E9E-456D-A46B-A979660F6ED8}"/>
                </a:ext>
              </a:extLst>
            </xdr:cNvPr>
            <xdr:cNvSpPr txBox="1"/>
          </xdr:nvSpPr>
          <xdr:spPr>
            <a:xfrm>
              <a:off x="5248275" y="381000"/>
              <a:ext cx="404813" cy="4667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th-TH" sz="1600" b="1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th-TH" sz="1600" b="1" i="0">
                            <a:latin typeface="Cambria Math" panose="02040503050406030204" pitchFamily="18" charset="0"/>
                          </a:rPr>
                          <m:t>𝐱</m:t>
                        </m:r>
                      </m:e>
                    </m:acc>
                  </m:oMath>
                </m:oMathPara>
              </a14:m>
              <a:endParaRPr lang="th-TH" sz="1100" b="1" i="0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Choice>
      <mc:Fallback xmlns="">
        <xdr:sp macro="" textlink="">
          <xdr:nvSpPr>
            <xdr:cNvPr id="4" name="กล่องข้อความ 1">
              <a:extLst>
                <a:ext uri="{FF2B5EF4-FFF2-40B4-BE49-F238E27FC236}">
                  <a16:creationId xmlns:a16="http://schemas.microsoft.com/office/drawing/2014/main" id="{A9588FF3-9E9E-456D-A46B-A979660F6ED8}"/>
                </a:ext>
              </a:extLst>
            </xdr:cNvPr>
            <xdr:cNvSpPr txBox="1"/>
          </xdr:nvSpPr>
          <xdr:spPr>
            <a:xfrm>
              <a:off x="5248275" y="381000"/>
              <a:ext cx="404813" cy="4667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th-TH" sz="1600" b="1" i="0">
                  <a:latin typeface="Cambria Math" panose="02040503050406030204" pitchFamily="18" charset="0"/>
                </a:rPr>
                <a:t>𝐱 ̅</a:t>
              </a:r>
              <a:endParaRPr lang="th-TH" sz="1100" b="1" i="0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Fallback>
    </mc:AlternateContent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2</xdr:row>
      <xdr:rowOff>28575</xdr:rowOff>
    </xdr:from>
    <xdr:ext cx="404813" cy="4667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กล่องข้อความ 1">
              <a:extLst>
                <a:ext uri="{FF2B5EF4-FFF2-40B4-BE49-F238E27FC236}">
                  <a16:creationId xmlns:a16="http://schemas.microsoft.com/office/drawing/2014/main" id="{46BADD6E-65A3-4402-8076-29F9DD45729D}"/>
                </a:ext>
              </a:extLst>
            </xdr:cNvPr>
            <xdr:cNvSpPr txBox="1"/>
          </xdr:nvSpPr>
          <xdr:spPr>
            <a:xfrm>
              <a:off x="5038725" y="571500"/>
              <a:ext cx="404813" cy="4667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th-TH" sz="1600" b="1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th-TH" sz="1600" b="1" i="0">
                            <a:latin typeface="Cambria Math" panose="02040503050406030204" pitchFamily="18" charset="0"/>
                          </a:rPr>
                          <m:t>𝐱</m:t>
                        </m:r>
                      </m:e>
                    </m:acc>
                  </m:oMath>
                </m:oMathPara>
              </a14:m>
              <a:endParaRPr lang="th-TH" sz="1100" b="1" i="0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Choice>
      <mc:Fallback xmlns="">
        <xdr:sp macro="" textlink="">
          <xdr:nvSpPr>
            <xdr:cNvPr id="2" name="กล่องข้อความ 1">
              <a:extLst>
                <a:ext uri="{FF2B5EF4-FFF2-40B4-BE49-F238E27FC236}">
                  <a16:creationId xmlns:a16="http://schemas.microsoft.com/office/drawing/2014/main" id="{46BADD6E-65A3-4402-8076-29F9DD45729D}"/>
                </a:ext>
              </a:extLst>
            </xdr:cNvPr>
            <xdr:cNvSpPr txBox="1"/>
          </xdr:nvSpPr>
          <xdr:spPr>
            <a:xfrm>
              <a:off x="5038725" y="571500"/>
              <a:ext cx="404813" cy="4667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th-TH" sz="1600" b="1" i="0">
                  <a:latin typeface="Cambria Math" panose="02040503050406030204" pitchFamily="18" charset="0"/>
                </a:rPr>
                <a:t>𝐱 ̅</a:t>
              </a:r>
              <a:endParaRPr lang="th-TH" sz="1100" b="1" i="0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Fallback>
    </mc:AlternateContent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171450</xdr:colOff>
      <xdr:row>2</xdr:row>
      <xdr:rowOff>28575</xdr:rowOff>
    </xdr:from>
    <xdr:ext cx="404813" cy="4667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กล่องข้อความ 1">
              <a:extLst>
                <a:ext uri="{FF2B5EF4-FFF2-40B4-BE49-F238E27FC236}">
                  <a16:creationId xmlns:a16="http://schemas.microsoft.com/office/drawing/2014/main" id="{2F92BCF7-04CA-4F95-883B-FFA6F5BFF7E2}"/>
                </a:ext>
              </a:extLst>
            </xdr:cNvPr>
            <xdr:cNvSpPr txBox="1"/>
          </xdr:nvSpPr>
          <xdr:spPr>
            <a:xfrm>
              <a:off x="5181600" y="400050"/>
              <a:ext cx="404813" cy="4667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th-TH" sz="1600" b="1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th-TH" sz="1600" b="1" i="0">
                            <a:latin typeface="Cambria Math" panose="02040503050406030204" pitchFamily="18" charset="0"/>
                          </a:rPr>
                          <m:t>𝐱</m:t>
                        </m:r>
                      </m:e>
                    </m:acc>
                  </m:oMath>
                </m:oMathPara>
              </a14:m>
              <a:endParaRPr lang="th-TH" sz="1100" b="1" i="0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Choice>
      <mc:Fallback xmlns="">
        <xdr:sp macro="" textlink="">
          <xdr:nvSpPr>
            <xdr:cNvPr id="2" name="กล่องข้อความ 1">
              <a:extLst>
                <a:ext uri="{FF2B5EF4-FFF2-40B4-BE49-F238E27FC236}">
                  <a16:creationId xmlns:a16="http://schemas.microsoft.com/office/drawing/2014/main" id="{2F92BCF7-04CA-4F95-883B-FFA6F5BFF7E2}"/>
                </a:ext>
              </a:extLst>
            </xdr:cNvPr>
            <xdr:cNvSpPr txBox="1"/>
          </xdr:nvSpPr>
          <xdr:spPr>
            <a:xfrm>
              <a:off x="5181600" y="400050"/>
              <a:ext cx="404813" cy="4667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th-TH" sz="1600" b="1" i="0">
                  <a:latin typeface="Cambria Math" panose="02040503050406030204" pitchFamily="18" charset="0"/>
                </a:rPr>
                <a:t>𝐱 ̅</a:t>
              </a:r>
              <a:endParaRPr lang="th-TH" sz="1100" b="1" i="0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Fallback>
    </mc:AlternateContent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152400</xdr:colOff>
      <xdr:row>2</xdr:row>
      <xdr:rowOff>0</xdr:rowOff>
    </xdr:from>
    <xdr:ext cx="404813" cy="4667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กล่องข้อความ 1">
              <a:extLst>
                <a:ext uri="{FF2B5EF4-FFF2-40B4-BE49-F238E27FC236}">
                  <a16:creationId xmlns:a16="http://schemas.microsoft.com/office/drawing/2014/main" id="{4C916682-86C6-4B11-979A-398EC60E8FE1}"/>
                </a:ext>
              </a:extLst>
            </xdr:cNvPr>
            <xdr:cNvSpPr txBox="1"/>
          </xdr:nvSpPr>
          <xdr:spPr>
            <a:xfrm>
              <a:off x="4791075" y="371475"/>
              <a:ext cx="404813" cy="4667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th-TH" sz="1600" b="1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th-TH" sz="1600" b="1" i="0">
                            <a:latin typeface="Cambria Math" panose="02040503050406030204" pitchFamily="18" charset="0"/>
                          </a:rPr>
                          <m:t>𝐱</m:t>
                        </m:r>
                      </m:e>
                    </m:acc>
                  </m:oMath>
                </m:oMathPara>
              </a14:m>
              <a:endParaRPr lang="th-TH" sz="1100" b="1" i="0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Choice>
      <mc:Fallback xmlns="">
        <xdr:sp macro="" textlink="">
          <xdr:nvSpPr>
            <xdr:cNvPr id="2" name="กล่องข้อความ 1">
              <a:extLst>
                <a:ext uri="{FF2B5EF4-FFF2-40B4-BE49-F238E27FC236}">
                  <a16:creationId xmlns:a16="http://schemas.microsoft.com/office/drawing/2014/main" id="{4C916682-86C6-4B11-979A-398EC60E8FE1}"/>
                </a:ext>
              </a:extLst>
            </xdr:cNvPr>
            <xdr:cNvSpPr txBox="1"/>
          </xdr:nvSpPr>
          <xdr:spPr>
            <a:xfrm>
              <a:off x="4791075" y="371475"/>
              <a:ext cx="404813" cy="4667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th-TH" sz="1600" b="1" i="0">
                  <a:latin typeface="Cambria Math" panose="02040503050406030204" pitchFamily="18" charset="0"/>
                </a:rPr>
                <a:t>𝐱 ̅</a:t>
              </a:r>
              <a:endParaRPr lang="th-TH" sz="1100" b="1" i="0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Fallback>
    </mc:AlternateContent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78105</xdr:colOff>
      <xdr:row>14</xdr:row>
      <xdr:rowOff>84455</xdr:rowOff>
    </xdr:from>
    <xdr:to>
      <xdr:col>6</xdr:col>
      <xdr:colOff>154940</xdr:colOff>
      <xdr:row>14</xdr:row>
      <xdr:rowOff>84455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1B83212B-A5A8-49A9-9075-466D5D190FAB}"/>
            </a:ext>
          </a:extLst>
        </xdr:cNvPr>
        <xdr:cNvCxnSpPr>
          <a:cxnSpLocks/>
        </xdr:cNvCxnSpPr>
      </xdr:nvCxnSpPr>
      <xdr:spPr>
        <a:xfrm>
          <a:off x="3935730" y="3103880"/>
          <a:ext cx="76835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</xdr:col>
      <xdr:colOff>152400</xdr:colOff>
      <xdr:row>2</xdr:row>
      <xdr:rowOff>47625</xdr:rowOff>
    </xdr:from>
    <xdr:ext cx="404813" cy="4667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กล่องข้อความ 1">
              <a:extLst>
                <a:ext uri="{FF2B5EF4-FFF2-40B4-BE49-F238E27FC236}">
                  <a16:creationId xmlns:a16="http://schemas.microsoft.com/office/drawing/2014/main" id="{2736A478-DC98-47A9-A5DD-4EC6FE505EB7}"/>
                </a:ext>
              </a:extLst>
            </xdr:cNvPr>
            <xdr:cNvSpPr txBox="1"/>
          </xdr:nvSpPr>
          <xdr:spPr>
            <a:xfrm>
              <a:off x="838200" y="552450"/>
              <a:ext cx="404813" cy="4667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th-TH" sz="1600" b="1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th-TH" sz="1600" b="1" i="0">
                            <a:latin typeface="Cambria Math" panose="02040503050406030204" pitchFamily="18" charset="0"/>
                          </a:rPr>
                          <m:t>𝐱</m:t>
                        </m:r>
                      </m:e>
                    </m:acc>
                  </m:oMath>
                </m:oMathPara>
              </a14:m>
              <a:endParaRPr lang="th-TH" sz="1100" b="1" i="0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Choice>
      <mc:Fallback xmlns="">
        <xdr:sp macro="" textlink="">
          <xdr:nvSpPr>
            <xdr:cNvPr id="3" name="กล่องข้อความ 1">
              <a:extLst>
                <a:ext uri="{FF2B5EF4-FFF2-40B4-BE49-F238E27FC236}">
                  <a16:creationId xmlns:a16="http://schemas.microsoft.com/office/drawing/2014/main" id="{2736A478-DC98-47A9-A5DD-4EC6FE505EB7}"/>
                </a:ext>
              </a:extLst>
            </xdr:cNvPr>
            <xdr:cNvSpPr txBox="1"/>
          </xdr:nvSpPr>
          <xdr:spPr>
            <a:xfrm>
              <a:off x="838200" y="552450"/>
              <a:ext cx="404813" cy="4667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th-TH" sz="1600" b="1" i="0">
                  <a:latin typeface="Cambria Math" panose="02040503050406030204" pitchFamily="18" charset="0"/>
                </a:rPr>
                <a:t>𝐱 ̅</a:t>
              </a:r>
              <a:endParaRPr lang="th-TH" sz="1100" b="1" i="0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10828-EDBA-42D5-99B1-A20E9C812DA3}">
  <sheetPr>
    <tabColor rgb="FFFF0000"/>
  </sheetPr>
  <dimension ref="A1:C29"/>
  <sheetViews>
    <sheetView topLeftCell="A16" workbookViewId="0">
      <selection activeCell="C26" sqref="C26"/>
    </sheetView>
  </sheetViews>
  <sheetFormatPr defaultRowHeight="14.25" x14ac:dyDescent="0.2"/>
  <cols>
    <col min="1" max="1" width="37.5" customWidth="1"/>
    <col min="2" max="2" width="23.25" style="28" customWidth="1"/>
    <col min="3" max="3" width="21.125" style="28" customWidth="1"/>
  </cols>
  <sheetData>
    <row r="1" spans="1:3" ht="33" customHeight="1" x14ac:dyDescent="0.2"/>
    <row r="2" spans="1:3" ht="27.75" x14ac:dyDescent="0.65">
      <c r="A2" s="87" t="s">
        <v>1</v>
      </c>
      <c r="B2" s="87"/>
      <c r="C2" s="87"/>
    </row>
    <row r="3" spans="1:3" x14ac:dyDescent="0.2">
      <c r="A3" s="12"/>
      <c r="B3" s="12"/>
      <c r="C3" s="12"/>
    </row>
    <row r="4" spans="1:3" ht="24" x14ac:dyDescent="0.2">
      <c r="A4" s="22" t="s">
        <v>33</v>
      </c>
      <c r="B4" s="23" t="s">
        <v>34</v>
      </c>
      <c r="C4" s="23" t="s">
        <v>35</v>
      </c>
    </row>
    <row r="5" spans="1:3" ht="24" x14ac:dyDescent="0.2">
      <c r="A5" s="88" t="s">
        <v>87</v>
      </c>
      <c r="B5" s="89"/>
      <c r="C5" s="90"/>
    </row>
    <row r="6" spans="1:3" ht="24" x14ac:dyDescent="0.2">
      <c r="A6" s="14" t="s">
        <v>45</v>
      </c>
      <c r="B6" s="24">
        <v>2</v>
      </c>
      <c r="C6" s="29">
        <f>B$6*100/B$8</f>
        <v>10</v>
      </c>
    </row>
    <row r="7" spans="1:3" ht="24" x14ac:dyDescent="0.2">
      <c r="A7" s="14" t="s">
        <v>46</v>
      </c>
      <c r="B7" s="24">
        <v>18</v>
      </c>
      <c r="C7" s="29">
        <f>B$7*100/B$8</f>
        <v>90</v>
      </c>
    </row>
    <row r="8" spans="1:3" ht="24" x14ac:dyDescent="0.2">
      <c r="A8" s="17" t="s">
        <v>44</v>
      </c>
      <c r="B8" s="16">
        <f>SUM(B$6:B$7)</f>
        <v>20</v>
      </c>
      <c r="C8" s="30">
        <f>SUM(C$6:C$7)</f>
        <v>100</v>
      </c>
    </row>
    <row r="9" spans="1:3" ht="24" x14ac:dyDescent="0.2">
      <c r="A9" s="93" t="s">
        <v>88</v>
      </c>
      <c r="B9" s="94"/>
      <c r="C9" s="95"/>
    </row>
    <row r="10" spans="1:3" ht="24" x14ac:dyDescent="0.2">
      <c r="A10" s="15" t="s">
        <v>36</v>
      </c>
      <c r="B10" s="24">
        <v>15</v>
      </c>
      <c r="C10" s="29">
        <f>B$10*100/B$16</f>
        <v>75</v>
      </c>
    </row>
    <row r="11" spans="1:3" ht="24" x14ac:dyDescent="0.2">
      <c r="A11" s="15" t="s">
        <v>38</v>
      </c>
      <c r="B11" s="24">
        <v>0</v>
      </c>
      <c r="C11" s="29">
        <f>B$11*100/B$16</f>
        <v>0</v>
      </c>
    </row>
    <row r="12" spans="1:3" ht="24" x14ac:dyDescent="0.2">
      <c r="A12" s="15" t="s">
        <v>37</v>
      </c>
      <c r="B12" s="24">
        <v>4</v>
      </c>
      <c r="C12" s="29">
        <f>B$12*100/B$16</f>
        <v>20</v>
      </c>
    </row>
    <row r="13" spans="1:3" ht="24" x14ac:dyDescent="0.55000000000000004">
      <c r="A13" s="18" t="s">
        <v>47</v>
      </c>
      <c r="B13" s="25">
        <v>0</v>
      </c>
      <c r="C13" s="29">
        <f>B$13*100/B$16</f>
        <v>0</v>
      </c>
    </row>
    <row r="14" spans="1:3" ht="24" x14ac:dyDescent="0.55000000000000004">
      <c r="A14" s="5" t="s">
        <v>48</v>
      </c>
      <c r="B14" s="25">
        <v>0</v>
      </c>
      <c r="C14" s="29">
        <f>B$14*100/B$16</f>
        <v>0</v>
      </c>
    </row>
    <row r="15" spans="1:3" ht="24" x14ac:dyDescent="0.2">
      <c r="A15" s="15" t="s">
        <v>39</v>
      </c>
      <c r="B15" s="25">
        <v>1</v>
      </c>
      <c r="C15" s="29">
        <f>B$15*100/B$16</f>
        <v>5</v>
      </c>
    </row>
    <row r="16" spans="1:3" ht="24" x14ac:dyDescent="0.2">
      <c r="A16" s="13" t="s">
        <v>44</v>
      </c>
      <c r="B16" s="13">
        <f>SUM(B$10:B$15)</f>
        <v>20</v>
      </c>
      <c r="C16" s="29">
        <f>SUM(C$10:C$15)</f>
        <v>100</v>
      </c>
    </row>
    <row r="17" spans="1:3" ht="24" x14ac:dyDescent="0.2">
      <c r="A17" s="88" t="s">
        <v>89</v>
      </c>
      <c r="B17" s="89"/>
      <c r="C17" s="90"/>
    </row>
    <row r="18" spans="1:3" ht="24" x14ac:dyDescent="0.2">
      <c r="A18" s="15" t="s">
        <v>40</v>
      </c>
      <c r="B18" s="24">
        <v>2</v>
      </c>
      <c r="C18" s="29">
        <f>B$18*100/B$22</f>
        <v>10</v>
      </c>
    </row>
    <row r="19" spans="1:3" ht="24" x14ac:dyDescent="0.2">
      <c r="A19" s="15" t="s">
        <v>41</v>
      </c>
      <c r="B19" s="24">
        <v>13</v>
      </c>
      <c r="C19" s="29">
        <f>B$19*100/B$22</f>
        <v>65</v>
      </c>
    </row>
    <row r="20" spans="1:3" ht="24" x14ac:dyDescent="0.2">
      <c r="A20" s="15" t="s">
        <v>42</v>
      </c>
      <c r="B20" s="24">
        <v>3</v>
      </c>
      <c r="C20" s="29">
        <f>B$20*100/B$22</f>
        <v>15</v>
      </c>
    </row>
    <row r="21" spans="1:3" ht="24" x14ac:dyDescent="0.2">
      <c r="A21" s="15" t="s">
        <v>43</v>
      </c>
      <c r="B21" s="24">
        <v>2</v>
      </c>
      <c r="C21" s="29">
        <f>B$21*100/B$22</f>
        <v>10</v>
      </c>
    </row>
    <row r="22" spans="1:3" ht="24" x14ac:dyDescent="0.2">
      <c r="A22" s="13" t="s">
        <v>44</v>
      </c>
      <c r="B22" s="13">
        <f>SUM(B$18:B$21)</f>
        <v>20</v>
      </c>
      <c r="C22" s="29">
        <f>SUM(C$18:C$21)</f>
        <v>100</v>
      </c>
    </row>
    <row r="23" spans="1:3" ht="24" customHeight="1" x14ac:dyDescent="0.2">
      <c r="A23" s="88" t="s">
        <v>90</v>
      </c>
      <c r="B23" s="89"/>
      <c r="C23" s="90"/>
    </row>
    <row r="24" spans="1:3" ht="24" customHeight="1" x14ac:dyDescent="0.55000000000000004">
      <c r="A24" s="19" t="s">
        <v>49</v>
      </c>
      <c r="B24" s="24">
        <v>1</v>
      </c>
      <c r="C24" s="29">
        <f>B$24*100/B$28</f>
        <v>5</v>
      </c>
    </row>
    <row r="25" spans="1:3" ht="24" x14ac:dyDescent="0.55000000000000004">
      <c r="A25" s="19" t="s">
        <v>50</v>
      </c>
      <c r="B25" s="26">
        <v>17</v>
      </c>
      <c r="C25" s="29">
        <f>B$25*100/B$28</f>
        <v>85</v>
      </c>
    </row>
    <row r="26" spans="1:3" ht="24" x14ac:dyDescent="0.55000000000000004">
      <c r="A26" s="19" t="s">
        <v>51</v>
      </c>
      <c r="B26" s="26">
        <v>2</v>
      </c>
      <c r="C26" s="29">
        <f>B$26*100/B$28</f>
        <v>10</v>
      </c>
    </row>
    <row r="27" spans="1:3" ht="24" x14ac:dyDescent="0.55000000000000004">
      <c r="A27" s="19" t="s">
        <v>52</v>
      </c>
      <c r="B27" s="26">
        <v>0</v>
      </c>
      <c r="C27" s="29">
        <f>B$27*100/B$28</f>
        <v>0</v>
      </c>
    </row>
    <row r="28" spans="1:3" ht="24" x14ac:dyDescent="0.55000000000000004">
      <c r="A28" s="20" t="s">
        <v>44</v>
      </c>
      <c r="B28" s="27">
        <f>SUM(B$24:B$27)</f>
        <v>20</v>
      </c>
      <c r="C28" s="31">
        <f>SUM(C$24:C$27)</f>
        <v>100</v>
      </c>
    </row>
    <row r="29" spans="1:3" ht="24" x14ac:dyDescent="0.55000000000000004">
      <c r="A29" s="21" t="s">
        <v>91</v>
      </c>
      <c r="B29" s="91"/>
      <c r="C29" s="92"/>
    </row>
  </sheetData>
  <mergeCells count="6">
    <mergeCell ref="A2:C2"/>
    <mergeCell ref="A23:C23"/>
    <mergeCell ref="B29:C29"/>
    <mergeCell ref="A5:C5"/>
    <mergeCell ref="A9:C9"/>
    <mergeCell ref="A17:C1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808C0-373F-437C-8540-5F9448782228}">
  <sheetPr>
    <tabColor rgb="FFFFC000"/>
    <pageSetUpPr fitToPage="1"/>
  </sheetPr>
  <dimension ref="A1:K59"/>
  <sheetViews>
    <sheetView workbookViewId="0">
      <selection activeCell="F15" sqref="F15"/>
    </sheetView>
  </sheetViews>
  <sheetFormatPr defaultRowHeight="24" x14ac:dyDescent="0.2"/>
  <cols>
    <col min="1" max="1" width="77" customWidth="1"/>
    <col min="2" max="2" width="13.875" style="28" customWidth="1"/>
    <col min="3" max="3" width="15" style="28" customWidth="1"/>
    <col min="4" max="4" width="12.25" style="28" customWidth="1"/>
    <col min="5" max="5" width="13.25" style="28" customWidth="1"/>
    <col min="6" max="6" width="18.375" style="34" customWidth="1"/>
    <col min="7" max="7" width="0" hidden="1" customWidth="1"/>
  </cols>
  <sheetData>
    <row r="1" spans="1:8" ht="30.75" x14ac:dyDescent="0.2">
      <c r="A1" s="102" t="s">
        <v>1</v>
      </c>
      <c r="B1" s="102"/>
      <c r="C1" s="102"/>
      <c r="D1" s="102"/>
      <c r="E1" s="102"/>
      <c r="F1" s="102"/>
      <c r="G1" s="102"/>
    </row>
    <row r="2" spans="1:8" ht="21" customHeight="1" x14ac:dyDescent="0.2">
      <c r="A2" s="102" t="s">
        <v>0</v>
      </c>
      <c r="B2" s="102"/>
      <c r="C2" s="102"/>
      <c r="D2" s="102"/>
      <c r="E2" s="102"/>
      <c r="F2" s="102"/>
      <c r="G2" s="102"/>
    </row>
    <row r="3" spans="1:8" ht="21" customHeight="1" x14ac:dyDescent="0.2">
      <c r="A3" s="102" t="s">
        <v>93</v>
      </c>
      <c r="B3" s="102"/>
      <c r="C3" s="102"/>
      <c r="D3" s="102"/>
      <c r="E3" s="102"/>
      <c r="F3" s="102"/>
      <c r="G3" s="102"/>
    </row>
    <row r="4" spans="1:8" ht="21" customHeight="1" x14ac:dyDescent="0.2"/>
    <row r="5" spans="1:8" ht="14.25" x14ac:dyDescent="0.2">
      <c r="A5" s="101"/>
      <c r="B5" s="101"/>
      <c r="C5" s="101"/>
      <c r="D5" s="101"/>
      <c r="E5" s="101"/>
      <c r="F5" s="101"/>
    </row>
    <row r="6" spans="1:8" ht="27.75" x14ac:dyDescent="0.2">
      <c r="A6" s="98" t="s">
        <v>2</v>
      </c>
      <c r="B6" s="98"/>
      <c r="C6" s="98"/>
      <c r="D6" s="98"/>
      <c r="E6" s="98"/>
      <c r="F6" s="98"/>
      <c r="G6" s="98"/>
    </row>
    <row r="7" spans="1:8" ht="21.75" thickBot="1" x14ac:dyDescent="0.25"/>
    <row r="8" spans="1:8" ht="24.75" customHeight="1" thickBot="1" x14ac:dyDescent="0.6">
      <c r="A8" s="99" t="s">
        <v>3</v>
      </c>
      <c r="B8" s="103" t="s">
        <v>4</v>
      </c>
      <c r="C8" s="104"/>
      <c r="D8" s="104"/>
      <c r="E8" s="105"/>
      <c r="F8" s="99" t="s">
        <v>62</v>
      </c>
      <c r="G8" s="99" t="s">
        <v>5</v>
      </c>
      <c r="H8" s="2"/>
    </row>
    <row r="9" spans="1:8" ht="24.75" thickBot="1" x14ac:dyDescent="0.25">
      <c r="A9" s="100"/>
      <c r="B9" s="1" t="s">
        <v>53</v>
      </c>
      <c r="C9" s="1" t="s">
        <v>54</v>
      </c>
      <c r="D9" s="1" t="s">
        <v>55</v>
      </c>
      <c r="E9" s="1" t="s">
        <v>56</v>
      </c>
      <c r="F9" s="106"/>
      <c r="G9" s="100"/>
    </row>
    <row r="10" spans="1:8" ht="24.75" thickBot="1" x14ac:dyDescent="0.25">
      <c r="A10" s="8" t="s">
        <v>70</v>
      </c>
      <c r="B10" s="32">
        <v>2</v>
      </c>
      <c r="C10" s="32">
        <v>2</v>
      </c>
      <c r="D10" s="32">
        <v>1</v>
      </c>
      <c r="E10" s="32">
        <v>1</v>
      </c>
      <c r="F10" s="35">
        <f>SUM(B$10:E$10)</f>
        <v>6</v>
      </c>
      <c r="G10" s="3"/>
    </row>
    <row r="11" spans="1:8" ht="24.75" thickBot="1" x14ac:dyDescent="0.25">
      <c r="A11" s="46" t="s">
        <v>69</v>
      </c>
      <c r="B11" s="45">
        <v>3</v>
      </c>
      <c r="C11" s="45">
        <v>5</v>
      </c>
      <c r="D11" s="45">
        <v>8</v>
      </c>
      <c r="E11" s="45">
        <v>6</v>
      </c>
      <c r="F11" s="37">
        <f>SUM(B$11:D$11)</f>
        <v>16</v>
      </c>
      <c r="G11" s="4"/>
    </row>
    <row r="12" spans="1:8" ht="24.75" thickBot="1" x14ac:dyDescent="0.25">
      <c r="A12" s="8" t="s">
        <v>68</v>
      </c>
      <c r="B12" s="32">
        <v>2</v>
      </c>
      <c r="C12" s="32">
        <v>1</v>
      </c>
      <c r="D12" s="32">
        <v>1</v>
      </c>
      <c r="E12" s="32">
        <v>2</v>
      </c>
      <c r="F12" s="35">
        <f>SUM(B$12:E$12)</f>
        <v>6</v>
      </c>
      <c r="G12" s="3"/>
    </row>
    <row r="13" spans="1:8" ht="24.75" thickBot="1" x14ac:dyDescent="0.25">
      <c r="A13" s="8" t="s">
        <v>67</v>
      </c>
      <c r="B13" s="32">
        <v>3</v>
      </c>
      <c r="C13" s="32">
        <v>2</v>
      </c>
      <c r="D13" s="32">
        <v>7</v>
      </c>
      <c r="E13" s="32">
        <v>2</v>
      </c>
      <c r="F13" s="35">
        <f>SUM(B$13:E$13)</f>
        <v>14</v>
      </c>
      <c r="G13" s="3"/>
    </row>
    <row r="14" spans="1:8" ht="24.75" thickBot="1" x14ac:dyDescent="0.25">
      <c r="A14" s="8" t="s">
        <v>66</v>
      </c>
      <c r="B14" s="32">
        <v>3</v>
      </c>
      <c r="C14" s="32">
        <v>1</v>
      </c>
      <c r="D14" s="32">
        <v>1</v>
      </c>
      <c r="E14" s="32">
        <v>2</v>
      </c>
      <c r="F14" s="35">
        <f>SUM(B$14:E$14)</f>
        <v>7</v>
      </c>
      <c r="G14" s="3"/>
    </row>
    <row r="15" spans="1:8" ht="21.75" customHeight="1" thickBot="1" x14ac:dyDescent="0.25">
      <c r="A15" s="9" t="s">
        <v>65</v>
      </c>
      <c r="B15" s="44">
        <v>15</v>
      </c>
      <c r="C15" s="44">
        <v>2</v>
      </c>
      <c r="D15" s="44">
        <v>1</v>
      </c>
      <c r="E15" s="44">
        <v>3</v>
      </c>
      <c r="F15" s="37">
        <f>SUM(B$15:E$15)</f>
        <v>21</v>
      </c>
      <c r="G15" s="4"/>
    </row>
    <row r="16" spans="1:8" ht="24.75" thickBot="1" x14ac:dyDescent="0.25">
      <c r="A16" s="48" t="s">
        <v>64</v>
      </c>
      <c r="B16" s="44">
        <v>2</v>
      </c>
      <c r="C16" s="44">
        <v>1</v>
      </c>
      <c r="D16" s="44">
        <v>1</v>
      </c>
      <c r="E16" s="44">
        <v>1</v>
      </c>
      <c r="F16" s="37">
        <f>SUM(B$16:E$16)</f>
        <v>5</v>
      </c>
      <c r="G16" s="4"/>
    </row>
    <row r="17" spans="1:8" ht="24.75" thickBot="1" x14ac:dyDescent="0.25">
      <c r="A17" s="49" t="s">
        <v>63</v>
      </c>
      <c r="B17" s="50">
        <v>1</v>
      </c>
      <c r="C17" s="50">
        <v>1</v>
      </c>
      <c r="D17" s="50">
        <v>1</v>
      </c>
      <c r="E17" s="50">
        <v>1</v>
      </c>
      <c r="F17" s="37">
        <f>SUM(B$17:E$17)</f>
        <v>4</v>
      </c>
      <c r="G17" s="4"/>
    </row>
    <row r="18" spans="1:8" ht="24.75" thickBot="1" x14ac:dyDescent="0.25">
      <c r="A18" s="47" t="s">
        <v>6</v>
      </c>
      <c r="B18" s="50"/>
      <c r="C18" s="50"/>
      <c r="D18" s="50"/>
      <c r="E18" s="50"/>
      <c r="F18" s="35">
        <f>SUM(B$18:E$18)</f>
        <v>0</v>
      </c>
      <c r="G18" s="3"/>
    </row>
    <row r="19" spans="1:8" ht="24.75" thickBot="1" x14ac:dyDescent="0.25">
      <c r="A19" s="47" t="s">
        <v>71</v>
      </c>
      <c r="B19" s="50"/>
      <c r="C19" s="50"/>
      <c r="D19" s="50"/>
      <c r="E19" s="50"/>
      <c r="F19" s="37">
        <f>SUM(B$19:E$19)</f>
        <v>0</v>
      </c>
      <c r="G19" s="7"/>
    </row>
    <row r="20" spans="1:8" ht="24.75" thickBot="1" x14ac:dyDescent="0.25">
      <c r="A20" s="47" t="s">
        <v>73</v>
      </c>
      <c r="B20" s="50"/>
      <c r="C20" s="50"/>
      <c r="D20" s="50"/>
      <c r="E20" s="50"/>
      <c r="F20" s="41">
        <f>SUM(B$20:E$20)</f>
        <v>0</v>
      </c>
      <c r="G20" s="39"/>
      <c r="H20" s="33"/>
    </row>
    <row r="21" spans="1:8" ht="24.75" thickBot="1" x14ac:dyDescent="0.25">
      <c r="A21" s="47" t="s">
        <v>7</v>
      </c>
      <c r="B21" s="50"/>
      <c r="C21" s="50"/>
      <c r="D21" s="50"/>
      <c r="E21" s="50"/>
      <c r="F21" s="36">
        <f>SUM(B$21:E$21)</f>
        <v>0</v>
      </c>
      <c r="G21" s="7"/>
    </row>
    <row r="22" spans="1:8" ht="24.75" thickBot="1" x14ac:dyDescent="0.25">
      <c r="A22" s="47" t="s">
        <v>8</v>
      </c>
      <c r="B22" s="50"/>
      <c r="C22" s="50"/>
      <c r="D22" s="50"/>
      <c r="E22" s="50"/>
      <c r="F22" s="36">
        <f>SUM(B$22:E$22)</f>
        <v>0</v>
      </c>
      <c r="G22" s="7"/>
    </row>
    <row r="23" spans="1:8" ht="24.75" thickBot="1" x14ac:dyDescent="0.25">
      <c r="A23" s="47" t="s">
        <v>72</v>
      </c>
      <c r="B23" s="50"/>
      <c r="C23" s="50"/>
      <c r="D23" s="50"/>
      <c r="E23" s="50"/>
      <c r="F23" s="37">
        <f>SUM(B$23:E$23)</f>
        <v>0</v>
      </c>
      <c r="G23" s="7"/>
    </row>
    <row r="24" spans="1:8" ht="24.75" thickBot="1" x14ac:dyDescent="0.25">
      <c r="A24" s="47" t="s">
        <v>9</v>
      </c>
      <c r="B24" s="50"/>
      <c r="C24" s="50"/>
      <c r="D24" s="50"/>
      <c r="E24" s="50"/>
      <c r="F24" s="35">
        <f>SUM(B$24:E$24)</f>
        <v>0</v>
      </c>
      <c r="G24" s="7"/>
    </row>
    <row r="25" spans="1:8" ht="24.75" thickBot="1" x14ac:dyDescent="0.25">
      <c r="A25" s="47" t="s">
        <v>10</v>
      </c>
      <c r="B25" s="50"/>
      <c r="C25" s="50"/>
      <c r="D25" s="50"/>
      <c r="E25" s="50"/>
      <c r="F25" s="35">
        <f>SUM(B$25:E$25)</f>
        <v>0</v>
      </c>
      <c r="G25" s="7"/>
    </row>
    <row r="26" spans="1:8" ht="24.75" thickBot="1" x14ac:dyDescent="0.25">
      <c r="A26" s="47" t="s">
        <v>11</v>
      </c>
      <c r="B26" s="50"/>
      <c r="C26" s="50"/>
      <c r="D26" s="50"/>
      <c r="E26" s="50"/>
      <c r="F26" s="35">
        <f>SUM(B$26:E$26)</f>
        <v>0</v>
      </c>
      <c r="G26" s="96"/>
    </row>
    <row r="27" spans="1:8" ht="24.75" thickBot="1" x14ac:dyDescent="0.25">
      <c r="A27" s="47" t="s">
        <v>12</v>
      </c>
      <c r="B27" s="50"/>
      <c r="C27" s="50"/>
      <c r="D27" s="50"/>
      <c r="E27" s="50"/>
      <c r="F27" s="35">
        <f>SUM(B$27:E$27)</f>
        <v>0</v>
      </c>
      <c r="G27" s="97"/>
    </row>
    <row r="28" spans="1:8" ht="24.75" thickBot="1" x14ac:dyDescent="0.25">
      <c r="A28" s="47" t="s">
        <v>74</v>
      </c>
      <c r="B28" s="50"/>
      <c r="C28" s="50"/>
      <c r="D28" s="50"/>
      <c r="E28" s="50"/>
      <c r="F28" s="35">
        <f>SUM(B$28:E$28)</f>
        <v>0</v>
      </c>
      <c r="G28" s="7"/>
    </row>
    <row r="29" spans="1:8" ht="24.75" thickBot="1" x14ac:dyDescent="0.25">
      <c r="A29" s="47" t="s">
        <v>13</v>
      </c>
      <c r="B29" s="50"/>
      <c r="C29" s="50"/>
      <c r="D29" s="50"/>
      <c r="E29" s="50"/>
      <c r="F29" s="35">
        <f>SUM(B$29:E$29)</f>
        <v>0</v>
      </c>
      <c r="G29" s="40"/>
    </row>
    <row r="30" spans="1:8" ht="24.75" thickBot="1" x14ac:dyDescent="0.25">
      <c r="A30" s="47" t="s">
        <v>75</v>
      </c>
      <c r="B30" s="50"/>
      <c r="C30" s="50"/>
      <c r="D30" s="50"/>
      <c r="E30" s="50"/>
      <c r="F30" s="37">
        <f>SUM(B$30:E$30)</f>
        <v>0</v>
      </c>
      <c r="G30" s="7"/>
    </row>
    <row r="31" spans="1:8" ht="24.75" thickBot="1" x14ac:dyDescent="0.25">
      <c r="A31" s="47" t="s">
        <v>14</v>
      </c>
      <c r="B31" s="50"/>
      <c r="C31" s="50"/>
      <c r="D31" s="50"/>
      <c r="E31" s="50"/>
      <c r="F31" s="35">
        <f>SUM(B$31:E$31)</f>
        <v>0</v>
      </c>
      <c r="G31" s="40"/>
    </row>
    <row r="32" spans="1:8" ht="24.75" thickBot="1" x14ac:dyDescent="0.25">
      <c r="A32" s="47" t="s">
        <v>76</v>
      </c>
      <c r="B32" s="50"/>
      <c r="C32" s="50"/>
      <c r="D32" s="50"/>
      <c r="E32" s="50"/>
      <c r="F32" s="37">
        <f>SUM(B$32:E$32)</f>
        <v>0</v>
      </c>
      <c r="G32" s="7"/>
    </row>
    <row r="33" spans="1:7" ht="24.75" thickBot="1" x14ac:dyDescent="0.25">
      <c r="A33" s="47" t="s">
        <v>15</v>
      </c>
      <c r="B33" s="50"/>
      <c r="C33" s="50"/>
      <c r="D33" s="50"/>
      <c r="E33" s="50"/>
      <c r="F33" s="35">
        <f>SUM(B$33:E$33)</f>
        <v>0</v>
      </c>
      <c r="G33" s="96"/>
    </row>
    <row r="34" spans="1:7" ht="24.75" thickBot="1" x14ac:dyDescent="0.25">
      <c r="A34" s="47" t="s">
        <v>16</v>
      </c>
      <c r="B34" s="50"/>
      <c r="C34" s="50"/>
      <c r="D34" s="50"/>
      <c r="E34" s="50"/>
      <c r="F34" s="35">
        <f>SUM(B$34:E$34)</f>
        <v>0</v>
      </c>
      <c r="G34" s="97"/>
    </row>
    <row r="35" spans="1:7" ht="24.75" thickBot="1" x14ac:dyDescent="0.25">
      <c r="A35" s="47" t="s">
        <v>77</v>
      </c>
      <c r="B35" s="50"/>
      <c r="C35" s="50"/>
      <c r="D35" s="50"/>
      <c r="E35" s="50"/>
      <c r="F35" s="35">
        <f>SUM(B$35:E$35)</f>
        <v>0</v>
      </c>
      <c r="G35" s="38"/>
    </row>
    <row r="36" spans="1:7" ht="24.75" thickBot="1" x14ac:dyDescent="0.25">
      <c r="A36" s="47" t="s">
        <v>78</v>
      </c>
      <c r="B36" s="50"/>
      <c r="C36" s="50"/>
      <c r="D36" s="50"/>
      <c r="E36" s="50"/>
      <c r="F36" s="37">
        <f>SUM(B$36:E$36)</f>
        <v>0</v>
      </c>
      <c r="G36" s="7"/>
    </row>
    <row r="37" spans="1:7" ht="24.75" thickBot="1" x14ac:dyDescent="0.25">
      <c r="A37" s="47" t="s">
        <v>17</v>
      </c>
      <c r="B37" s="50"/>
      <c r="C37" s="50"/>
      <c r="D37" s="50"/>
      <c r="E37" s="50"/>
      <c r="F37" s="35">
        <f>SUM(B$37:E$37)</f>
        <v>0</v>
      </c>
      <c r="G37" s="7"/>
    </row>
    <row r="38" spans="1:7" ht="24.75" thickBot="1" x14ac:dyDescent="0.25">
      <c r="A38" s="47" t="s">
        <v>18</v>
      </c>
      <c r="B38" s="50"/>
      <c r="C38" s="50"/>
      <c r="D38" s="50"/>
      <c r="E38" s="50"/>
      <c r="F38" s="35">
        <f>SUM(B$38:E$38)</f>
        <v>0</v>
      </c>
      <c r="G38" s="7"/>
    </row>
    <row r="39" spans="1:7" ht="24.75" thickBot="1" x14ac:dyDescent="0.25">
      <c r="A39" s="47" t="s">
        <v>19</v>
      </c>
      <c r="B39" s="50"/>
      <c r="C39" s="50"/>
      <c r="D39" s="50"/>
      <c r="E39" s="50"/>
      <c r="F39" s="35">
        <f>SUM(B$39:E$39)</f>
        <v>0</v>
      </c>
      <c r="G39" s="7"/>
    </row>
    <row r="40" spans="1:7" ht="24.75" thickBot="1" x14ac:dyDescent="0.25">
      <c r="A40" s="47" t="s">
        <v>20</v>
      </c>
      <c r="B40" s="50"/>
      <c r="C40" s="50"/>
      <c r="D40" s="50"/>
      <c r="E40" s="50"/>
      <c r="F40" s="35">
        <f>SUM(B$40:E$40)</f>
        <v>0</v>
      </c>
      <c r="G40" s="96"/>
    </row>
    <row r="41" spans="1:7" ht="24.75" thickBot="1" x14ac:dyDescent="0.25">
      <c r="A41" s="47" t="s">
        <v>21</v>
      </c>
      <c r="B41" s="50"/>
      <c r="C41" s="50"/>
      <c r="D41" s="50"/>
      <c r="E41" s="50"/>
      <c r="F41" s="35">
        <f>SUM(B$41:E$41)</f>
        <v>0</v>
      </c>
      <c r="G41" s="97"/>
    </row>
    <row r="42" spans="1:7" ht="24.75" thickBot="1" x14ac:dyDescent="0.25">
      <c r="A42" s="47" t="s">
        <v>79</v>
      </c>
      <c r="B42" s="50"/>
      <c r="C42" s="50"/>
      <c r="D42" s="50"/>
      <c r="E42" s="50"/>
      <c r="F42" s="37">
        <f>SUM(B$42:E$42)</f>
        <v>0</v>
      </c>
      <c r="G42" s="7"/>
    </row>
    <row r="43" spans="1:7" ht="24.75" thickBot="1" x14ac:dyDescent="0.25">
      <c r="A43" s="47" t="s">
        <v>80</v>
      </c>
      <c r="B43" s="50"/>
      <c r="C43" s="50"/>
      <c r="D43" s="50"/>
      <c r="E43" s="50"/>
      <c r="F43" s="37">
        <f>SUM(B$43:E$43)</f>
        <v>0</v>
      </c>
      <c r="G43" s="40"/>
    </row>
    <row r="44" spans="1:7" ht="24.75" thickBot="1" x14ac:dyDescent="0.25">
      <c r="A44" s="47" t="s">
        <v>81</v>
      </c>
      <c r="B44" s="50"/>
      <c r="C44" s="50"/>
      <c r="D44" s="50"/>
      <c r="E44" s="50"/>
      <c r="F44" s="37">
        <f>SUM(B$44:E$44)</f>
        <v>0</v>
      </c>
      <c r="G44" s="7"/>
    </row>
    <row r="45" spans="1:7" ht="24.75" thickBot="1" x14ac:dyDescent="0.25">
      <c r="A45" s="47" t="s">
        <v>22</v>
      </c>
      <c r="B45" s="50"/>
      <c r="C45" s="50"/>
      <c r="D45" s="50"/>
      <c r="E45" s="50"/>
      <c r="F45" s="35">
        <f>SUM(B$45:E$45)</f>
        <v>0</v>
      </c>
      <c r="G45" s="7"/>
    </row>
    <row r="46" spans="1:7" ht="24.75" thickBot="1" x14ac:dyDescent="0.25">
      <c r="A46" s="47" t="s">
        <v>23</v>
      </c>
      <c r="B46" s="50"/>
      <c r="C46" s="50"/>
      <c r="D46" s="50"/>
      <c r="E46" s="50"/>
      <c r="F46" s="35">
        <f>SUM(B$46:E$46)</f>
        <v>0</v>
      </c>
      <c r="G46" s="7"/>
    </row>
    <row r="47" spans="1:7" ht="24.75" thickBot="1" x14ac:dyDescent="0.25">
      <c r="A47" s="47" t="s">
        <v>24</v>
      </c>
      <c r="B47" s="50"/>
      <c r="C47" s="50"/>
      <c r="D47" s="50"/>
      <c r="E47" s="50"/>
      <c r="F47" s="35">
        <f>SUM(B$47:E$47)</f>
        <v>0</v>
      </c>
      <c r="G47" s="7"/>
    </row>
    <row r="48" spans="1:7" ht="24.75" thickBot="1" x14ac:dyDescent="0.25">
      <c r="A48" s="47" t="s">
        <v>25</v>
      </c>
      <c r="B48" s="50"/>
      <c r="C48" s="50"/>
      <c r="D48" s="50"/>
      <c r="E48" s="50"/>
      <c r="F48" s="35">
        <f>SUM(B$48:E$48)</f>
        <v>0</v>
      </c>
      <c r="G48" s="96"/>
    </row>
    <row r="49" spans="1:11" ht="24.75" thickBot="1" x14ac:dyDescent="0.25">
      <c r="A49" s="47" t="s">
        <v>26</v>
      </c>
      <c r="B49" s="50"/>
      <c r="C49" s="50"/>
      <c r="D49" s="50"/>
      <c r="E49" s="50"/>
      <c r="F49" s="35">
        <f>SUM(B$49:E$49)</f>
        <v>0</v>
      </c>
      <c r="G49" s="97"/>
    </row>
    <row r="50" spans="1:11" ht="24.75" thickBot="1" x14ac:dyDescent="0.25">
      <c r="A50" s="47" t="s">
        <v>82</v>
      </c>
      <c r="B50" s="50"/>
      <c r="C50" s="50"/>
      <c r="D50" s="50"/>
      <c r="E50" s="50"/>
      <c r="F50" s="37">
        <f>SUM(B$50:E$50)</f>
        <v>0</v>
      </c>
      <c r="G50" s="7"/>
    </row>
    <row r="51" spans="1:11" ht="24.75" thickBot="1" x14ac:dyDescent="0.25">
      <c r="A51" s="47" t="s">
        <v>83</v>
      </c>
      <c r="B51" s="50"/>
      <c r="C51" s="50"/>
      <c r="D51" s="50"/>
      <c r="E51" s="50"/>
      <c r="F51" s="37">
        <f>SUM(B$51:E$51)</f>
        <v>0</v>
      </c>
      <c r="G51" s="7"/>
    </row>
    <row r="52" spans="1:11" ht="24.75" thickBot="1" x14ac:dyDescent="0.25">
      <c r="A52" s="47" t="s">
        <v>27</v>
      </c>
      <c r="B52" s="50"/>
      <c r="C52" s="50"/>
      <c r="D52" s="50"/>
      <c r="E52" s="50"/>
      <c r="F52" s="35">
        <f>SUM(B$52:E$52)</f>
        <v>0</v>
      </c>
      <c r="G52" s="7"/>
    </row>
    <row r="53" spans="1:11" ht="24.75" thickBot="1" x14ac:dyDescent="0.25">
      <c r="A53" s="47" t="s">
        <v>28</v>
      </c>
      <c r="B53" s="50"/>
      <c r="C53" s="50"/>
      <c r="D53" s="50"/>
      <c r="E53" s="50"/>
      <c r="F53" s="35">
        <f>SUM(B$53:E$53)</f>
        <v>0</v>
      </c>
      <c r="G53" s="96"/>
    </row>
    <row r="54" spans="1:11" ht="24.75" thickBot="1" x14ac:dyDescent="0.25">
      <c r="A54" s="47" t="s">
        <v>29</v>
      </c>
      <c r="B54" s="50"/>
      <c r="C54" s="50"/>
      <c r="D54" s="50"/>
      <c r="E54" s="50"/>
      <c r="F54" s="35">
        <f>SUM(B$54:E$54)</f>
        <v>0</v>
      </c>
      <c r="G54" s="97"/>
    </row>
    <row r="55" spans="1:11" ht="24.75" thickBot="1" x14ac:dyDescent="0.25">
      <c r="A55" s="47" t="s">
        <v>30</v>
      </c>
      <c r="B55" s="50"/>
      <c r="C55" s="50"/>
      <c r="D55" s="50"/>
      <c r="E55" s="50"/>
      <c r="F55" s="35">
        <f>SUM(B$55:E$55)</f>
        <v>0</v>
      </c>
      <c r="G55" s="96"/>
      <c r="I55" s="33"/>
      <c r="J55" s="33"/>
      <c r="K55" s="33"/>
    </row>
    <row r="56" spans="1:11" ht="24.75" thickBot="1" x14ac:dyDescent="0.25">
      <c r="A56" s="47" t="s">
        <v>31</v>
      </c>
      <c r="B56" s="50"/>
      <c r="C56" s="50"/>
      <c r="D56" s="50"/>
      <c r="E56" s="50"/>
      <c r="F56" s="35">
        <f>SUM(B$56:E$56)</f>
        <v>0</v>
      </c>
      <c r="G56" s="97"/>
      <c r="I56" s="33"/>
      <c r="J56" s="33"/>
      <c r="K56" s="33"/>
    </row>
    <row r="57" spans="1:11" ht="24.75" thickBot="1" x14ac:dyDescent="0.25">
      <c r="A57" s="47" t="s">
        <v>84</v>
      </c>
      <c r="B57" s="50"/>
      <c r="C57" s="50"/>
      <c r="D57" s="50"/>
      <c r="E57" s="50"/>
      <c r="F57" s="37">
        <f>SUM(B$57:E$57)</f>
        <v>0</v>
      </c>
      <c r="G57" s="7"/>
      <c r="I57" s="33"/>
      <c r="J57" s="33"/>
      <c r="K57" s="33"/>
    </row>
    <row r="58" spans="1:11" ht="24.75" thickBot="1" x14ac:dyDescent="0.25">
      <c r="A58" s="47" t="s">
        <v>85</v>
      </c>
      <c r="B58" s="50"/>
      <c r="C58" s="50"/>
      <c r="D58" s="50"/>
      <c r="E58" s="50"/>
      <c r="F58" s="37">
        <f>SUM(B$58:E$58)</f>
        <v>0</v>
      </c>
      <c r="I58" s="33"/>
      <c r="J58" s="33"/>
      <c r="K58" s="33"/>
    </row>
    <row r="59" spans="1:11" ht="24.75" thickBot="1" x14ac:dyDescent="0.25">
      <c r="A59" s="47" t="s">
        <v>32</v>
      </c>
      <c r="B59" s="50"/>
      <c r="C59" s="50"/>
      <c r="D59" s="50"/>
      <c r="E59" s="50"/>
      <c r="F59" s="35">
        <f>SUM(B$59:E$59)</f>
        <v>0</v>
      </c>
    </row>
  </sheetData>
  <mergeCells count="15">
    <mergeCell ref="A5:F5"/>
    <mergeCell ref="A3:G3"/>
    <mergeCell ref="A2:G2"/>
    <mergeCell ref="A1:G1"/>
    <mergeCell ref="B8:E8"/>
    <mergeCell ref="F8:F9"/>
    <mergeCell ref="G8:G9"/>
    <mergeCell ref="G55:G56"/>
    <mergeCell ref="G33:G34"/>
    <mergeCell ref="G40:G41"/>
    <mergeCell ref="A6:G6"/>
    <mergeCell ref="G48:G49"/>
    <mergeCell ref="G53:G54"/>
    <mergeCell ref="G26:G27"/>
    <mergeCell ref="A8:A9"/>
  </mergeCells>
  <pageMargins left="0.7" right="0.7" top="0.75" bottom="0.75" header="0.3" footer="0.3"/>
  <pageSetup paperSize="9" scale="51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8F22E-EE82-439E-8D58-FFED1B57C93E}">
  <sheetPr>
    <pageSetUpPr fitToPage="1"/>
  </sheetPr>
  <dimension ref="A1:O63"/>
  <sheetViews>
    <sheetView zoomScale="89" zoomScaleNormal="89" workbookViewId="0">
      <selection activeCell="O5" sqref="O5"/>
    </sheetView>
  </sheetViews>
  <sheetFormatPr defaultRowHeight="24" x14ac:dyDescent="0.2"/>
  <cols>
    <col min="1" max="1" width="69.625" customWidth="1"/>
    <col min="2" max="2" width="10.875" style="28" customWidth="1"/>
    <col min="3" max="3" width="11.875" style="28" customWidth="1"/>
    <col min="4" max="4" width="11.25" style="28" customWidth="1"/>
    <col min="5" max="5" width="10" style="28" customWidth="1"/>
    <col min="6" max="6" width="9.375" style="34" bestFit="1" customWidth="1"/>
    <col min="7" max="7" width="0" hidden="1" customWidth="1"/>
    <col min="8" max="8" width="9" style="54"/>
  </cols>
  <sheetData>
    <row r="1" spans="1:9" ht="30.75" x14ac:dyDescent="0.2">
      <c r="A1" s="102" t="s">
        <v>1</v>
      </c>
      <c r="B1" s="102"/>
      <c r="C1" s="102"/>
      <c r="D1" s="102"/>
      <c r="E1" s="102"/>
      <c r="F1" s="102"/>
      <c r="G1" s="102"/>
      <c r="H1" s="102"/>
      <c r="I1" s="102"/>
    </row>
    <row r="2" spans="1:9" ht="21" customHeight="1" x14ac:dyDescent="0.2">
      <c r="A2" s="102" t="s">
        <v>94</v>
      </c>
      <c r="B2" s="102"/>
      <c r="C2" s="102"/>
      <c r="D2" s="102"/>
      <c r="E2" s="102"/>
      <c r="F2" s="102"/>
      <c r="G2" s="102"/>
      <c r="H2" s="102"/>
      <c r="I2" s="102"/>
    </row>
    <row r="3" spans="1:9" ht="21" customHeight="1" x14ac:dyDescent="0.2">
      <c r="A3" s="102" t="s">
        <v>92</v>
      </c>
      <c r="B3" s="102"/>
      <c r="C3" s="102"/>
      <c r="D3" s="102"/>
      <c r="E3" s="102"/>
      <c r="F3" s="102"/>
      <c r="G3" s="102"/>
      <c r="H3" s="102"/>
      <c r="I3" s="102"/>
    </row>
    <row r="4" spans="1:9" ht="21" customHeight="1" x14ac:dyDescent="0.2"/>
    <row r="5" spans="1:9" ht="14.25" x14ac:dyDescent="0.2">
      <c r="A5" s="101"/>
      <c r="B5" s="101"/>
      <c r="C5" s="101"/>
      <c r="D5" s="101"/>
      <c r="E5" s="101"/>
      <c r="F5" s="101"/>
      <c r="G5" s="101"/>
      <c r="H5" s="101"/>
      <c r="I5" s="101"/>
    </row>
    <row r="6" spans="1:9" ht="27.75" x14ac:dyDescent="0.2">
      <c r="A6" s="98" t="s">
        <v>2</v>
      </c>
      <c r="B6" s="98"/>
      <c r="C6" s="98"/>
      <c r="D6" s="98"/>
      <c r="E6" s="98"/>
      <c r="F6" s="98"/>
      <c r="G6" s="98"/>
      <c r="H6" s="98"/>
      <c r="I6" s="98"/>
    </row>
    <row r="7" spans="1:9" ht="24.75" thickBot="1" x14ac:dyDescent="0.25"/>
    <row r="8" spans="1:9" ht="24.75" customHeight="1" thickBot="1" x14ac:dyDescent="0.25">
      <c r="A8" s="99" t="s">
        <v>3</v>
      </c>
      <c r="B8" s="103" t="s">
        <v>4</v>
      </c>
      <c r="C8" s="104"/>
      <c r="D8" s="104"/>
      <c r="E8" s="105"/>
      <c r="F8" s="99" t="s">
        <v>62</v>
      </c>
      <c r="G8" s="107" t="s">
        <v>5</v>
      </c>
      <c r="H8" s="110"/>
      <c r="I8" s="109" t="s">
        <v>61</v>
      </c>
    </row>
    <row r="9" spans="1:9" ht="48.75" thickBot="1" x14ac:dyDescent="0.25">
      <c r="A9" s="100"/>
      <c r="B9" s="1" t="s">
        <v>57</v>
      </c>
      <c r="C9" s="1" t="s">
        <v>58</v>
      </c>
      <c r="D9" s="1" t="s">
        <v>59</v>
      </c>
      <c r="E9" s="1" t="s">
        <v>60</v>
      </c>
      <c r="F9" s="106"/>
      <c r="G9" s="108"/>
      <c r="H9" s="110"/>
      <c r="I9" s="109"/>
    </row>
    <row r="10" spans="1:9" ht="24.75" thickBot="1" x14ac:dyDescent="0.25">
      <c r="A10" s="8" t="s">
        <v>70</v>
      </c>
      <c r="B10" s="51">
        <f>'2.แบบประเมิน'!B10*3</f>
        <v>6</v>
      </c>
      <c r="C10" s="51">
        <f>'2.แบบประเมิน'!C10*2</f>
        <v>4</v>
      </c>
      <c r="D10" s="51">
        <f>'2.แบบประเมิน'!D10*1</f>
        <v>1</v>
      </c>
      <c r="E10" s="51">
        <f>'2.แบบประเมิน'!E10*0</f>
        <v>0</v>
      </c>
      <c r="F10" s="35">
        <f>'2.แบบประเมิน'!F10</f>
        <v>6</v>
      </c>
      <c r="G10" s="42"/>
      <c r="H10" s="55">
        <f>SUM(B10:E10)/F10</f>
        <v>1.8333333333333333</v>
      </c>
      <c r="I10" s="55">
        <f>STDEV(B10:E10)</f>
        <v>2.753785273643051</v>
      </c>
    </row>
    <row r="11" spans="1:9" ht="24.75" thickBot="1" x14ac:dyDescent="0.25">
      <c r="A11" s="46" t="s">
        <v>86</v>
      </c>
      <c r="B11" s="51">
        <f>'2.แบบประเมิน'!B11*3</f>
        <v>9</v>
      </c>
      <c r="C11" s="51">
        <f>'2.แบบประเมิน'!C11*2</f>
        <v>10</v>
      </c>
      <c r="D11" s="51">
        <f>'2.แบบประเมิน'!D11*1</f>
        <v>8</v>
      </c>
      <c r="E11" s="51">
        <f>'2.แบบประเมิน'!E11*0</f>
        <v>0</v>
      </c>
      <c r="F11" s="35">
        <f>'2.แบบประเมิน'!F11</f>
        <v>16</v>
      </c>
      <c r="G11" s="43"/>
      <c r="H11" s="55">
        <f t="shared" ref="H11:H59" si="0">SUM(B11:E11)/F11</f>
        <v>1.6875</v>
      </c>
      <c r="I11" s="55">
        <f t="shared" ref="I11:I59" si="1">STDEV(B11:E11)</f>
        <v>4.5734742446707477</v>
      </c>
    </row>
    <row r="12" spans="1:9" ht="24.75" thickBot="1" x14ac:dyDescent="0.25">
      <c r="A12" s="8" t="s">
        <v>68</v>
      </c>
      <c r="B12" s="51">
        <f>'2.แบบประเมิน'!B12*3</f>
        <v>6</v>
      </c>
      <c r="C12" s="51">
        <f>'2.แบบประเมิน'!C12*2</f>
        <v>2</v>
      </c>
      <c r="D12" s="51">
        <f>'2.แบบประเมิน'!D12*1</f>
        <v>1</v>
      </c>
      <c r="E12" s="51">
        <f>'2.แบบประเมิน'!E12*0</f>
        <v>0</v>
      </c>
      <c r="F12" s="35">
        <f>'2.แบบประเมิน'!F12</f>
        <v>6</v>
      </c>
      <c r="G12" s="42"/>
      <c r="H12" s="55">
        <f t="shared" si="0"/>
        <v>1.5</v>
      </c>
      <c r="I12" s="55">
        <f t="shared" si="1"/>
        <v>2.6299556396765835</v>
      </c>
    </row>
    <row r="13" spans="1:9" ht="24.75" thickBot="1" x14ac:dyDescent="0.25">
      <c r="A13" s="61" t="s">
        <v>67</v>
      </c>
      <c r="B13" s="51">
        <f>'2.แบบประเมิน'!B13*0</f>
        <v>0</v>
      </c>
      <c r="C13" s="51">
        <f>'2.แบบประเมิน'!C13*1</f>
        <v>2</v>
      </c>
      <c r="D13" s="51">
        <f>'2.แบบประเมิน'!D13*2</f>
        <v>14</v>
      </c>
      <c r="E13" s="51">
        <f>'2.แบบประเมิน'!E13*3</f>
        <v>6</v>
      </c>
      <c r="F13" s="35">
        <f>'2.แบบประเมิน'!F13</f>
        <v>14</v>
      </c>
      <c r="G13" s="42"/>
      <c r="H13" s="55">
        <f t="shared" si="0"/>
        <v>1.5714285714285714</v>
      </c>
      <c r="I13" s="55">
        <f t="shared" si="1"/>
        <v>6.1913918736689038</v>
      </c>
    </row>
    <row r="14" spans="1:9" ht="24.75" thickBot="1" x14ac:dyDescent="0.25">
      <c r="A14" s="8" t="s">
        <v>66</v>
      </c>
      <c r="B14" s="51">
        <f>'2.แบบประเมิน'!B14*3</f>
        <v>9</v>
      </c>
      <c r="C14" s="51">
        <f>'2.แบบประเมิน'!C14*2</f>
        <v>2</v>
      </c>
      <c r="D14" s="51">
        <f>'2.แบบประเมิน'!D14*1</f>
        <v>1</v>
      </c>
      <c r="E14" s="51">
        <f>'2.แบบประเมิน'!E14*0</f>
        <v>0</v>
      </c>
      <c r="F14" s="35">
        <f>'2.แบบประเมิน'!F14</f>
        <v>7</v>
      </c>
      <c r="G14" s="42"/>
      <c r="H14" s="55">
        <f t="shared" si="0"/>
        <v>1.7142857142857142</v>
      </c>
      <c r="I14" s="55">
        <f t="shared" si="1"/>
        <v>4.0824829046386304</v>
      </c>
    </row>
    <row r="15" spans="1:9" ht="21.75" customHeight="1" thickBot="1" x14ac:dyDescent="0.25">
      <c r="A15" s="62" t="s">
        <v>65</v>
      </c>
      <c r="B15" s="52">
        <f>'2.แบบประเมิน'!B15*0</f>
        <v>0</v>
      </c>
      <c r="C15" s="52">
        <f>'2.แบบประเมิน'!C15*1</f>
        <v>2</v>
      </c>
      <c r="D15" s="52">
        <f>'2.แบบประเมิน'!D15*2</f>
        <v>2</v>
      </c>
      <c r="E15" s="52">
        <f>'2.แบบประเมิน'!E15*3</f>
        <v>9</v>
      </c>
      <c r="F15" s="35">
        <f>'2.แบบประเมิน'!F15</f>
        <v>21</v>
      </c>
      <c r="G15" s="43"/>
      <c r="H15" s="55">
        <f t="shared" si="0"/>
        <v>0.61904761904761907</v>
      </c>
      <c r="I15" s="55">
        <f t="shared" si="1"/>
        <v>3.9475730941090039</v>
      </c>
    </row>
    <row r="16" spans="1:9" ht="24.75" thickBot="1" x14ac:dyDescent="0.25">
      <c r="A16" s="63" t="s">
        <v>64</v>
      </c>
      <c r="B16" s="52">
        <f>'2.แบบประเมิน'!B16*0</f>
        <v>0</v>
      </c>
      <c r="C16" s="52">
        <f>'2.แบบประเมิน'!C16*1</f>
        <v>1</v>
      </c>
      <c r="D16" s="52">
        <f>'2.แบบประเมิน'!D16*2</f>
        <v>2</v>
      </c>
      <c r="E16" s="52">
        <f>'2.แบบประเมิน'!E16*3</f>
        <v>3</v>
      </c>
      <c r="F16" s="35">
        <f>'2.แบบประเมิน'!F16</f>
        <v>5</v>
      </c>
      <c r="G16" s="43"/>
      <c r="H16" s="55">
        <f t="shared" si="0"/>
        <v>1.2</v>
      </c>
      <c r="I16" s="55">
        <f t="shared" si="1"/>
        <v>1.2909944487358056</v>
      </c>
    </row>
    <row r="17" spans="1:9" ht="24.75" thickBot="1" x14ac:dyDescent="0.25">
      <c r="A17" s="49" t="s">
        <v>63</v>
      </c>
      <c r="B17" s="52">
        <f>'2.แบบประเมิน'!B17*3</f>
        <v>3</v>
      </c>
      <c r="C17" s="52">
        <f>'2.แบบประเมิน'!C17*2</f>
        <v>2</v>
      </c>
      <c r="D17" s="52">
        <f>'2.แบบประเมิน'!D17*1</f>
        <v>1</v>
      </c>
      <c r="E17" s="52">
        <f>'2.แบบประเมิน'!E17*0</f>
        <v>0</v>
      </c>
      <c r="F17" s="35">
        <f>'2.แบบประเมิน'!F17</f>
        <v>4</v>
      </c>
      <c r="G17" s="43"/>
      <c r="H17" s="55">
        <f t="shared" si="0"/>
        <v>1.5</v>
      </c>
      <c r="I17" s="55">
        <f t="shared" si="1"/>
        <v>1.2909944487358056</v>
      </c>
    </row>
    <row r="18" spans="1:9" ht="24.75" thickBot="1" x14ac:dyDescent="0.25">
      <c r="A18" s="10" t="s">
        <v>6</v>
      </c>
      <c r="B18" s="52">
        <f>'2.แบบประเมิน'!B18*3</f>
        <v>0</v>
      </c>
      <c r="C18" s="52">
        <f>'2.แบบประเมิน'!C18*2</f>
        <v>0</v>
      </c>
      <c r="D18" s="52">
        <f>'2.แบบประเมิน'!D18*1</f>
        <v>0</v>
      </c>
      <c r="E18" s="52">
        <f>'2.แบบประเมิน'!E18*0</f>
        <v>0</v>
      </c>
      <c r="F18" s="35">
        <f>'2.แบบประเมิน'!F18</f>
        <v>0</v>
      </c>
      <c r="G18" s="42"/>
      <c r="H18" s="55" t="e">
        <f t="shared" si="0"/>
        <v>#DIV/0!</v>
      </c>
      <c r="I18" s="55">
        <f t="shared" si="1"/>
        <v>0</v>
      </c>
    </row>
    <row r="19" spans="1:9" ht="24.75" thickBot="1" x14ac:dyDescent="0.25">
      <c r="A19" s="11" t="s">
        <v>71</v>
      </c>
      <c r="B19" s="52">
        <f>'2.แบบประเมิน'!B19*3</f>
        <v>0</v>
      </c>
      <c r="C19" s="52">
        <f>'2.แบบประเมิน'!C19*2</f>
        <v>0</v>
      </c>
      <c r="D19" s="52">
        <f>'2.แบบประเมิน'!D19*1</f>
        <v>0</v>
      </c>
      <c r="E19" s="52">
        <f>'2.แบบประเมิน'!E19*0</f>
        <v>0</v>
      </c>
      <c r="F19" s="35">
        <f>'2.แบบประเมิน'!F19</f>
        <v>0</v>
      </c>
      <c r="G19" s="6"/>
      <c r="H19" s="55" t="e">
        <f t="shared" si="0"/>
        <v>#DIV/0!</v>
      </c>
      <c r="I19" s="55">
        <f t="shared" si="1"/>
        <v>0</v>
      </c>
    </row>
    <row r="20" spans="1:9" ht="24.75" thickBot="1" x14ac:dyDescent="0.25">
      <c r="A20" s="47" t="s">
        <v>73</v>
      </c>
      <c r="B20" s="52">
        <f>'2.แบบประเมิน'!B20*3</f>
        <v>0</v>
      </c>
      <c r="C20" s="52">
        <f>'2.แบบประเมิน'!C20*2</f>
        <v>0</v>
      </c>
      <c r="D20" s="52">
        <f>'2.แบบประเมิน'!D20*1</f>
        <v>0</v>
      </c>
      <c r="E20" s="52">
        <f>'2.แบบประเมิน'!E20*0</f>
        <v>0</v>
      </c>
      <c r="F20" s="35">
        <f>'2.แบบประเมิน'!F20</f>
        <v>0</v>
      </c>
      <c r="G20" s="57"/>
      <c r="H20" s="55" t="e">
        <f t="shared" si="0"/>
        <v>#DIV/0!</v>
      </c>
      <c r="I20" s="55">
        <f t="shared" si="1"/>
        <v>0</v>
      </c>
    </row>
    <row r="21" spans="1:9" ht="24.75" thickBot="1" x14ac:dyDescent="0.25">
      <c r="A21" s="64" t="s">
        <v>7</v>
      </c>
      <c r="B21" s="53">
        <f>'2.แบบประเมิน'!B21*0</f>
        <v>0</v>
      </c>
      <c r="C21" s="53">
        <f>'2.แบบประเมิน'!C21*1</f>
        <v>0</v>
      </c>
      <c r="D21" s="53">
        <f>'2.แบบประเมิน'!D21*2</f>
        <v>0</v>
      </c>
      <c r="E21" s="53">
        <f>'2.แบบประเมิน'!E21*3</f>
        <v>0</v>
      </c>
      <c r="F21" s="35">
        <f>'2.แบบประเมิน'!F21</f>
        <v>0</v>
      </c>
      <c r="G21" s="6"/>
      <c r="H21" s="55" t="e">
        <f t="shared" si="0"/>
        <v>#DIV/0!</v>
      </c>
      <c r="I21" s="55">
        <f t="shared" si="1"/>
        <v>0</v>
      </c>
    </row>
    <row r="22" spans="1:9" ht="24.75" thickBot="1" x14ac:dyDescent="0.25">
      <c r="A22" s="10" t="s">
        <v>8</v>
      </c>
      <c r="B22" s="53">
        <f>'2.แบบประเมิน'!B22*3</f>
        <v>0</v>
      </c>
      <c r="C22" s="53">
        <f>'2.แบบประเมิน'!C22*2</f>
        <v>0</v>
      </c>
      <c r="D22" s="53">
        <f>'2.แบบประเมิน'!D22*1</f>
        <v>0</v>
      </c>
      <c r="E22" s="53">
        <f>'2.แบบประเมิน'!E22*0</f>
        <v>0</v>
      </c>
      <c r="F22" s="35">
        <f>'2.แบบประเมิน'!F22</f>
        <v>0</v>
      </c>
      <c r="G22" s="6"/>
      <c r="H22" s="55" t="e">
        <f t="shared" si="0"/>
        <v>#DIV/0!</v>
      </c>
      <c r="I22" s="55">
        <f t="shared" si="1"/>
        <v>0</v>
      </c>
    </row>
    <row r="23" spans="1:9" ht="24.75" thickBot="1" x14ac:dyDescent="0.25">
      <c r="A23" s="47" t="s">
        <v>72</v>
      </c>
      <c r="B23" s="53">
        <f>'2.แบบประเมิน'!B23*3</f>
        <v>0</v>
      </c>
      <c r="C23" s="53">
        <f>'2.แบบประเมิน'!C23*2</f>
        <v>0</v>
      </c>
      <c r="D23" s="53">
        <f>'2.แบบประเมิน'!D23*1</f>
        <v>0</v>
      </c>
      <c r="E23" s="53">
        <f>'2.แบบประเมิน'!E23*0</f>
        <v>0</v>
      </c>
      <c r="F23" s="35">
        <f>'2.แบบประเมิน'!F23</f>
        <v>0</v>
      </c>
      <c r="G23" s="6"/>
      <c r="H23" s="55" t="e">
        <f t="shared" si="0"/>
        <v>#DIV/0!</v>
      </c>
      <c r="I23" s="55">
        <f t="shared" si="1"/>
        <v>0</v>
      </c>
    </row>
    <row r="24" spans="1:9" ht="24.75" thickBot="1" x14ac:dyDescent="0.25">
      <c r="A24" s="47" t="s">
        <v>9</v>
      </c>
      <c r="B24" s="53">
        <f>'2.แบบประเมิน'!B24*3</f>
        <v>0</v>
      </c>
      <c r="C24" s="53">
        <f>'2.แบบประเมิน'!C24*2</f>
        <v>0</v>
      </c>
      <c r="D24" s="53">
        <f>'2.แบบประเมิน'!D24*1</f>
        <v>0</v>
      </c>
      <c r="E24" s="53">
        <f>'2.แบบประเมิน'!E24*0</f>
        <v>0</v>
      </c>
      <c r="F24" s="35">
        <f>'2.แบบประเมิน'!F24</f>
        <v>0</v>
      </c>
      <c r="G24" s="6"/>
      <c r="H24" s="55" t="e">
        <f t="shared" si="0"/>
        <v>#DIV/0!</v>
      </c>
      <c r="I24" s="55">
        <f t="shared" si="1"/>
        <v>0</v>
      </c>
    </row>
    <row r="25" spans="1:9" ht="24.75" thickBot="1" x14ac:dyDescent="0.25">
      <c r="A25" s="64" t="s">
        <v>10</v>
      </c>
      <c r="B25" s="53">
        <f>'2.แบบประเมิน'!B25*0</f>
        <v>0</v>
      </c>
      <c r="C25" s="53">
        <f>'2.แบบประเมิน'!C25*1</f>
        <v>0</v>
      </c>
      <c r="D25" s="53">
        <f>'2.แบบประเมิน'!D25*2</f>
        <v>0</v>
      </c>
      <c r="E25" s="53">
        <f>'2.แบบประเมิน'!E25*3</f>
        <v>0</v>
      </c>
      <c r="F25" s="35">
        <f>'2.แบบประเมิน'!F25</f>
        <v>0</v>
      </c>
      <c r="G25" s="6"/>
      <c r="H25" s="55" t="e">
        <f t="shared" si="0"/>
        <v>#DIV/0!</v>
      </c>
      <c r="I25" s="55">
        <f t="shared" si="1"/>
        <v>0</v>
      </c>
    </row>
    <row r="26" spans="1:9" ht="24.75" thickBot="1" x14ac:dyDescent="0.25">
      <c r="A26" s="10" t="s">
        <v>11</v>
      </c>
      <c r="B26" s="53">
        <f>'2.แบบประเมิน'!B26*3</f>
        <v>0</v>
      </c>
      <c r="C26" s="53">
        <f>'2.แบบประเมิน'!C26*2</f>
        <v>0</v>
      </c>
      <c r="D26" s="53">
        <f>'2.แบบประเมิน'!D26*1</f>
        <v>0</v>
      </c>
      <c r="E26" s="53">
        <f>'2.แบบประเมิน'!E26*0</f>
        <v>0</v>
      </c>
      <c r="F26" s="35">
        <f>'2.แบบประเมิน'!F26</f>
        <v>0</v>
      </c>
      <c r="G26" s="111"/>
      <c r="H26" s="55" t="e">
        <f t="shared" si="0"/>
        <v>#DIV/0!</v>
      </c>
      <c r="I26" s="55">
        <f t="shared" si="1"/>
        <v>0</v>
      </c>
    </row>
    <row r="27" spans="1:9" ht="24.75" thickBot="1" x14ac:dyDescent="0.25">
      <c r="A27" s="10" t="s">
        <v>12</v>
      </c>
      <c r="B27" s="53">
        <f>'2.แบบประเมิน'!B27*3</f>
        <v>0</v>
      </c>
      <c r="C27" s="53">
        <f>'2.แบบประเมิน'!C27*2</f>
        <v>0</v>
      </c>
      <c r="D27" s="53">
        <f>'2.แบบประเมิน'!D27*1</f>
        <v>0</v>
      </c>
      <c r="E27" s="53">
        <f>'2.แบบประเมิน'!E27*0</f>
        <v>0</v>
      </c>
      <c r="F27" s="35">
        <f>'2.แบบประเมิน'!F27</f>
        <v>0</v>
      </c>
      <c r="G27" s="112"/>
      <c r="H27" s="55" t="e">
        <f t="shared" si="0"/>
        <v>#DIV/0!</v>
      </c>
      <c r="I27" s="55">
        <f t="shared" si="1"/>
        <v>0</v>
      </c>
    </row>
    <row r="28" spans="1:9" ht="24.75" thickBot="1" x14ac:dyDescent="0.25">
      <c r="A28" s="82" t="s">
        <v>74</v>
      </c>
      <c r="B28" s="53">
        <f>'2.แบบประเมิน'!B28*0</f>
        <v>0</v>
      </c>
      <c r="C28" s="53">
        <f>'2.แบบประเมิน'!C28*1</f>
        <v>0</v>
      </c>
      <c r="D28" s="53">
        <f>'2.แบบประเมิน'!D28*2</f>
        <v>0</v>
      </c>
      <c r="E28" s="53">
        <f>'2.แบบประเมิน'!E28*3</f>
        <v>0</v>
      </c>
      <c r="F28" s="35">
        <f>'2.แบบประเมิน'!F28</f>
        <v>0</v>
      </c>
      <c r="G28" s="6"/>
      <c r="H28" s="55" t="e">
        <f t="shared" si="0"/>
        <v>#DIV/0!</v>
      </c>
      <c r="I28" s="55">
        <f t="shared" si="1"/>
        <v>0</v>
      </c>
    </row>
    <row r="29" spans="1:9" ht="24.75" thickBot="1" x14ac:dyDescent="0.25">
      <c r="A29" s="47" t="s">
        <v>13</v>
      </c>
      <c r="B29" s="53">
        <f>'2.แบบประเมิน'!B29*3</f>
        <v>0</v>
      </c>
      <c r="C29" s="53">
        <f>'2.แบบประเมิน'!C29*2</f>
        <v>0</v>
      </c>
      <c r="D29" s="53">
        <f>'2.แบบประเมิน'!D29*1</f>
        <v>0</v>
      </c>
      <c r="E29" s="53">
        <f>'2.แบบประเมิน'!E29*0</f>
        <v>0</v>
      </c>
      <c r="F29" s="35">
        <f>'2.แบบประเมิน'!F29</f>
        <v>0</v>
      </c>
      <c r="G29" s="57"/>
      <c r="H29" s="55" t="e">
        <f t="shared" si="0"/>
        <v>#DIV/0!</v>
      </c>
      <c r="I29" s="55">
        <f t="shared" si="1"/>
        <v>0</v>
      </c>
    </row>
    <row r="30" spans="1:9" ht="24.75" thickBot="1" x14ac:dyDescent="0.25">
      <c r="A30" s="47" t="s">
        <v>75</v>
      </c>
      <c r="B30" s="53">
        <f>'2.แบบประเมิน'!B30*3</f>
        <v>0</v>
      </c>
      <c r="C30" s="53">
        <f>'2.แบบประเมิน'!C30*2</f>
        <v>0</v>
      </c>
      <c r="D30" s="53">
        <f>'2.แบบประเมิน'!D30*1</f>
        <v>0</v>
      </c>
      <c r="E30" s="53">
        <f>'2.แบบประเมิน'!E30*0</f>
        <v>0</v>
      </c>
      <c r="F30" s="35">
        <f>'2.แบบประเมิน'!F30</f>
        <v>0</v>
      </c>
      <c r="G30" s="6"/>
      <c r="H30" s="55" t="e">
        <f t="shared" si="0"/>
        <v>#DIV/0!</v>
      </c>
      <c r="I30" s="55">
        <f t="shared" si="1"/>
        <v>0</v>
      </c>
    </row>
    <row r="31" spans="1:9" ht="24.75" thickBot="1" x14ac:dyDescent="0.25">
      <c r="A31" s="47" t="s">
        <v>14</v>
      </c>
      <c r="B31" s="53">
        <f>'2.แบบประเมิน'!B31*3</f>
        <v>0</v>
      </c>
      <c r="C31" s="53">
        <f>'2.แบบประเมิน'!C31*2</f>
        <v>0</v>
      </c>
      <c r="D31" s="53">
        <f>'2.แบบประเมิน'!D31*1</f>
        <v>0</v>
      </c>
      <c r="E31" s="53">
        <f>'2.แบบประเมิน'!E31*0</f>
        <v>0</v>
      </c>
      <c r="F31" s="35">
        <f>'2.แบบประเมิน'!F31</f>
        <v>0</v>
      </c>
      <c r="G31" s="57"/>
      <c r="H31" s="55" t="e">
        <f t="shared" si="0"/>
        <v>#DIV/0!</v>
      </c>
      <c r="I31" s="55">
        <f t="shared" si="1"/>
        <v>0</v>
      </c>
    </row>
    <row r="32" spans="1:9" ht="24.75" thickBot="1" x14ac:dyDescent="0.25">
      <c r="A32" s="47" t="s">
        <v>76</v>
      </c>
      <c r="B32" s="53">
        <f>'2.แบบประเมิน'!B32*3</f>
        <v>0</v>
      </c>
      <c r="C32" s="53">
        <f>'2.แบบประเมิน'!C32*2</f>
        <v>0</v>
      </c>
      <c r="D32" s="53">
        <f>'2.แบบประเมิน'!D32*1</f>
        <v>0</v>
      </c>
      <c r="E32" s="53">
        <f>'2.แบบประเมิน'!E32*0</f>
        <v>0</v>
      </c>
      <c r="F32" s="35">
        <f>'2.แบบประเมิน'!F32</f>
        <v>0</v>
      </c>
      <c r="G32" s="6"/>
      <c r="H32" s="55" t="e">
        <f t="shared" si="0"/>
        <v>#DIV/0!</v>
      </c>
      <c r="I32" s="55">
        <f t="shared" si="1"/>
        <v>0</v>
      </c>
    </row>
    <row r="33" spans="1:15" ht="24.75" thickBot="1" x14ac:dyDescent="0.25">
      <c r="A33" s="47" t="s">
        <v>15</v>
      </c>
      <c r="B33" s="53">
        <f>'2.แบบประเมิน'!B33*3</f>
        <v>0</v>
      </c>
      <c r="C33" s="53">
        <f>'2.แบบประเมิน'!C33*2</f>
        <v>0</v>
      </c>
      <c r="D33" s="53">
        <f>'2.แบบประเมิน'!D33*1</f>
        <v>0</v>
      </c>
      <c r="E33" s="53">
        <f>'2.แบบประเมิน'!E33*0</f>
        <v>0</v>
      </c>
      <c r="F33" s="35">
        <f>'2.แบบประเมิน'!F33</f>
        <v>0</v>
      </c>
      <c r="G33" s="111"/>
      <c r="H33" s="55" t="e">
        <f t="shared" si="0"/>
        <v>#DIV/0!</v>
      </c>
      <c r="I33" s="55">
        <f t="shared" si="1"/>
        <v>0</v>
      </c>
    </row>
    <row r="34" spans="1:15" ht="24.75" thickBot="1" x14ac:dyDescent="0.25">
      <c r="A34" s="65" t="s">
        <v>16</v>
      </c>
      <c r="B34" s="53">
        <f>'2.แบบประเมิน'!B34*0</f>
        <v>0</v>
      </c>
      <c r="C34" s="53">
        <f>'2.แบบประเมิน'!C34*1</f>
        <v>0</v>
      </c>
      <c r="D34" s="53">
        <f>'2.แบบประเมิน'!D34*2</f>
        <v>0</v>
      </c>
      <c r="E34" s="53">
        <f>'2.แบบประเมิน'!E34*3</f>
        <v>0</v>
      </c>
      <c r="F34" s="35">
        <f>'2.แบบประเมิน'!F34</f>
        <v>0</v>
      </c>
      <c r="G34" s="112"/>
      <c r="H34" s="55" t="e">
        <f t="shared" si="0"/>
        <v>#DIV/0!</v>
      </c>
      <c r="I34" s="55">
        <f t="shared" si="1"/>
        <v>0</v>
      </c>
    </row>
    <row r="35" spans="1:15" ht="24.75" thickBot="1" x14ac:dyDescent="0.25">
      <c r="A35" s="66" t="s">
        <v>77</v>
      </c>
      <c r="B35" s="53">
        <f>'2.แบบประเมิน'!B35*0</f>
        <v>0</v>
      </c>
      <c r="C35" s="53">
        <f>'2.แบบประเมิน'!C35*1</f>
        <v>0</v>
      </c>
      <c r="D35" s="53">
        <f>'2.แบบประเมิน'!D35*2</f>
        <v>0</v>
      </c>
      <c r="E35" s="53">
        <f>'2.แบบประเมิน'!E35*3</f>
        <v>0</v>
      </c>
      <c r="F35" s="35">
        <f>'2.แบบประเมิน'!F35</f>
        <v>0</v>
      </c>
      <c r="G35" s="56"/>
      <c r="H35" s="55" t="e">
        <f t="shared" si="0"/>
        <v>#DIV/0!</v>
      </c>
      <c r="I35" s="55">
        <f t="shared" si="1"/>
        <v>0</v>
      </c>
    </row>
    <row r="36" spans="1:15" ht="24.75" thickBot="1" x14ac:dyDescent="0.25">
      <c r="A36" s="64" t="s">
        <v>78</v>
      </c>
      <c r="B36" s="53">
        <f>'2.แบบประเมิน'!B36*0</f>
        <v>0</v>
      </c>
      <c r="C36" s="53">
        <f>'2.แบบประเมิน'!C36*1</f>
        <v>0</v>
      </c>
      <c r="D36" s="53">
        <f>'2.แบบประเมิน'!D36*2</f>
        <v>0</v>
      </c>
      <c r="E36" s="53">
        <f>'2.แบบประเมิน'!E36*3</f>
        <v>0</v>
      </c>
      <c r="F36" s="35">
        <f>'2.แบบประเมิน'!F36</f>
        <v>0</v>
      </c>
      <c r="G36" s="6"/>
      <c r="H36" s="55" t="e">
        <f>SUM(C36:E36)/F36</f>
        <v>#DIV/0!</v>
      </c>
      <c r="I36" s="55">
        <f t="shared" si="1"/>
        <v>0</v>
      </c>
    </row>
    <row r="37" spans="1:15" ht="24.75" thickBot="1" x14ac:dyDescent="0.25">
      <c r="A37" s="47" t="s">
        <v>17</v>
      </c>
      <c r="B37" s="53">
        <f>'2.แบบประเมิน'!B37*3</f>
        <v>0</v>
      </c>
      <c r="C37" s="53">
        <f>'2.แบบประเมิน'!C37*2</f>
        <v>0</v>
      </c>
      <c r="D37" s="53">
        <f>'2.แบบประเมิน'!D37*1</f>
        <v>0</v>
      </c>
      <c r="E37" s="53">
        <f>'2.แบบประเมิน'!E37*0</f>
        <v>0</v>
      </c>
      <c r="F37" s="35">
        <f>'2.แบบประเมิน'!F37</f>
        <v>0</v>
      </c>
      <c r="G37" s="6"/>
      <c r="H37" s="55" t="e">
        <f t="shared" si="0"/>
        <v>#DIV/0!</v>
      </c>
      <c r="I37" s="55">
        <f t="shared" si="1"/>
        <v>0</v>
      </c>
    </row>
    <row r="38" spans="1:15" ht="24.75" thickBot="1" x14ac:dyDescent="0.25">
      <c r="A38" s="47" t="s">
        <v>18</v>
      </c>
      <c r="B38" s="53">
        <f>'2.แบบประเมิน'!B38*3</f>
        <v>0</v>
      </c>
      <c r="C38" s="53">
        <f>'2.แบบประเมิน'!C38*2</f>
        <v>0</v>
      </c>
      <c r="D38" s="53">
        <f>'2.แบบประเมิน'!D38*1</f>
        <v>0</v>
      </c>
      <c r="E38" s="53">
        <f>'2.แบบประเมิน'!E38*0</f>
        <v>0</v>
      </c>
      <c r="F38" s="35">
        <f>'2.แบบประเมิน'!F38</f>
        <v>0</v>
      </c>
      <c r="G38" s="6"/>
      <c r="H38" s="55" t="e">
        <f t="shared" si="0"/>
        <v>#DIV/0!</v>
      </c>
      <c r="I38" s="55">
        <f t="shared" si="1"/>
        <v>0</v>
      </c>
    </row>
    <row r="39" spans="1:15" ht="24.75" thickBot="1" x14ac:dyDescent="0.25">
      <c r="A39" s="47" t="s">
        <v>19</v>
      </c>
      <c r="B39" s="53">
        <f>'2.แบบประเมิน'!B39*3</f>
        <v>0</v>
      </c>
      <c r="C39" s="53">
        <f>'2.แบบประเมิน'!C39*2</f>
        <v>0</v>
      </c>
      <c r="D39" s="53">
        <f>'2.แบบประเมิน'!D39*1</f>
        <v>0</v>
      </c>
      <c r="E39" s="53">
        <f>'2.แบบประเมิน'!E39*0</f>
        <v>0</v>
      </c>
      <c r="F39" s="35">
        <f>'2.แบบประเมิน'!F39</f>
        <v>0</v>
      </c>
      <c r="G39" s="6"/>
      <c r="H39" s="55" t="e">
        <f t="shared" si="0"/>
        <v>#DIV/0!</v>
      </c>
      <c r="I39" s="55">
        <f t="shared" si="1"/>
        <v>0</v>
      </c>
    </row>
    <row r="40" spans="1:15" ht="24.75" thickBot="1" x14ac:dyDescent="0.25">
      <c r="A40" s="47" t="s">
        <v>20</v>
      </c>
      <c r="B40" s="53">
        <f>'2.แบบประเมิน'!B40*3</f>
        <v>0</v>
      </c>
      <c r="C40" s="53">
        <f>'2.แบบประเมิน'!C40*2</f>
        <v>0</v>
      </c>
      <c r="D40" s="53">
        <f>'2.แบบประเมิน'!D40*1</f>
        <v>0</v>
      </c>
      <c r="E40" s="53">
        <f>'2.แบบประเมิน'!E40*0</f>
        <v>0</v>
      </c>
      <c r="F40" s="35">
        <f>'2.แบบประเมิน'!F40</f>
        <v>0</v>
      </c>
      <c r="G40" s="111"/>
      <c r="H40" s="55" t="e">
        <f t="shared" si="0"/>
        <v>#DIV/0!</v>
      </c>
      <c r="I40" s="55">
        <f t="shared" si="1"/>
        <v>0</v>
      </c>
    </row>
    <row r="41" spans="1:15" ht="24.75" thickBot="1" x14ac:dyDescent="0.25">
      <c r="A41" s="47" t="s">
        <v>21</v>
      </c>
      <c r="B41" s="53">
        <f>'2.แบบประเมิน'!B41*3</f>
        <v>0</v>
      </c>
      <c r="C41" s="53">
        <f>'2.แบบประเมิน'!C41*2</f>
        <v>0</v>
      </c>
      <c r="D41" s="53">
        <f>'2.แบบประเมิน'!D41*1</f>
        <v>0</v>
      </c>
      <c r="E41" s="53">
        <f>'2.แบบประเมิน'!E41*0</f>
        <v>0</v>
      </c>
      <c r="F41" s="35">
        <f>'2.แบบประเมิน'!F41</f>
        <v>0</v>
      </c>
      <c r="G41" s="112"/>
      <c r="H41" s="55" t="e">
        <f t="shared" si="0"/>
        <v>#DIV/0!</v>
      </c>
      <c r="I41" s="55">
        <f t="shared" si="1"/>
        <v>0</v>
      </c>
    </row>
    <row r="42" spans="1:15" ht="24.75" thickBot="1" x14ac:dyDescent="0.25">
      <c r="A42" s="47" t="s">
        <v>79</v>
      </c>
      <c r="B42" s="53">
        <f>'2.แบบประเมิน'!B42*3</f>
        <v>0</v>
      </c>
      <c r="C42" s="53">
        <f>'2.แบบประเมิน'!C42*2</f>
        <v>0</v>
      </c>
      <c r="D42" s="53">
        <f>'2.แบบประเมิน'!D42*1</f>
        <v>0</v>
      </c>
      <c r="E42" s="53">
        <f>'2.แบบประเมิน'!E42*0</f>
        <v>0</v>
      </c>
      <c r="F42" s="35">
        <f>'2.แบบประเมิน'!F42</f>
        <v>0</v>
      </c>
      <c r="G42" s="6"/>
      <c r="H42" s="55" t="e">
        <f t="shared" si="0"/>
        <v>#DIV/0!</v>
      </c>
      <c r="I42" s="55">
        <f t="shared" si="1"/>
        <v>0</v>
      </c>
    </row>
    <row r="43" spans="1:15" ht="24.75" thickBot="1" x14ac:dyDescent="0.25">
      <c r="A43" s="47" t="s">
        <v>80</v>
      </c>
      <c r="B43" s="53">
        <f>'2.แบบประเมิน'!B43*3</f>
        <v>0</v>
      </c>
      <c r="C43" s="53">
        <f>'2.แบบประเมิน'!C43*2</f>
        <v>0</v>
      </c>
      <c r="D43" s="53">
        <f>'2.แบบประเมิน'!D43*1</f>
        <v>0</v>
      </c>
      <c r="E43" s="53">
        <f>'2.แบบประเมิน'!E43*0</f>
        <v>0</v>
      </c>
      <c r="F43" s="35">
        <f>'2.แบบประเมิน'!F43</f>
        <v>0</v>
      </c>
      <c r="G43" s="57"/>
      <c r="H43" s="55" t="e">
        <f t="shared" si="0"/>
        <v>#DIV/0!</v>
      </c>
      <c r="I43" s="55">
        <f t="shared" si="1"/>
        <v>0</v>
      </c>
      <c r="O43" s="54"/>
    </row>
    <row r="44" spans="1:15" ht="24.75" thickBot="1" x14ac:dyDescent="0.25">
      <c r="A44" s="64" t="s">
        <v>81</v>
      </c>
      <c r="B44" s="53">
        <f>'2.แบบประเมิน'!B44*0</f>
        <v>0</v>
      </c>
      <c r="C44" s="53">
        <f>'2.แบบประเมิน'!C44*1</f>
        <v>0</v>
      </c>
      <c r="D44" s="53">
        <f>'2.แบบประเมิน'!D44*2</f>
        <v>0</v>
      </c>
      <c r="E44" s="53">
        <f>'2.แบบประเมิน'!E44*3</f>
        <v>0</v>
      </c>
      <c r="F44" s="35">
        <f>'2.แบบประเมิน'!F44</f>
        <v>0</v>
      </c>
      <c r="G44" s="6"/>
      <c r="H44" s="55" t="e">
        <f t="shared" si="0"/>
        <v>#DIV/0!</v>
      </c>
      <c r="I44" s="55">
        <f t="shared" si="1"/>
        <v>0</v>
      </c>
    </row>
    <row r="45" spans="1:15" ht="24.75" thickBot="1" x14ac:dyDescent="0.25">
      <c r="A45" s="64" t="s">
        <v>22</v>
      </c>
      <c r="B45" s="53">
        <f>'2.แบบประเมิน'!B45*0</f>
        <v>0</v>
      </c>
      <c r="C45" s="53">
        <f>'2.แบบประเมิน'!C45*1</f>
        <v>0</v>
      </c>
      <c r="D45" s="53">
        <f>'2.แบบประเมิน'!D45*2</f>
        <v>0</v>
      </c>
      <c r="E45" s="53">
        <f>'2.แบบประเมิน'!E45*3</f>
        <v>0</v>
      </c>
      <c r="F45" s="35">
        <f>'2.แบบประเมิน'!F45</f>
        <v>0</v>
      </c>
      <c r="G45" s="6"/>
      <c r="H45" s="55" t="e">
        <f t="shared" si="0"/>
        <v>#DIV/0!</v>
      </c>
      <c r="I45" s="55">
        <f t="shared" si="1"/>
        <v>0</v>
      </c>
    </row>
    <row r="46" spans="1:15" ht="24.75" thickBot="1" x14ac:dyDescent="0.25">
      <c r="A46" s="64" t="s">
        <v>23</v>
      </c>
      <c r="B46" s="53">
        <f>'2.แบบประเมิน'!B46*0</f>
        <v>0</v>
      </c>
      <c r="C46" s="53">
        <f>'2.แบบประเมิน'!C46*1</f>
        <v>0</v>
      </c>
      <c r="D46" s="53">
        <f>'2.แบบประเมิน'!D46*2</f>
        <v>0</v>
      </c>
      <c r="E46" s="53">
        <f>'2.แบบประเมิน'!E46*3</f>
        <v>0</v>
      </c>
      <c r="F46" s="35">
        <f>'2.แบบประเมิน'!F46</f>
        <v>0</v>
      </c>
      <c r="G46" s="6"/>
      <c r="H46" s="55" t="e">
        <f t="shared" si="0"/>
        <v>#DIV/0!</v>
      </c>
      <c r="I46" s="55">
        <f t="shared" si="1"/>
        <v>0</v>
      </c>
    </row>
    <row r="47" spans="1:15" ht="24.75" thickBot="1" x14ac:dyDescent="0.25">
      <c r="A47" s="47" t="s">
        <v>24</v>
      </c>
      <c r="B47" s="53">
        <f>'2.แบบประเมิน'!B47*3</f>
        <v>0</v>
      </c>
      <c r="C47" s="53">
        <f>'2.แบบประเมิน'!C47*2</f>
        <v>0</v>
      </c>
      <c r="D47" s="53">
        <f>'2.แบบประเมิน'!D47*1</f>
        <v>0</v>
      </c>
      <c r="E47" s="53">
        <f>'2.แบบประเมิน'!E47*0</f>
        <v>0</v>
      </c>
      <c r="F47" s="35">
        <f>'2.แบบประเมิน'!F47</f>
        <v>0</v>
      </c>
      <c r="G47" s="6"/>
      <c r="H47" s="55" t="e">
        <f t="shared" si="0"/>
        <v>#DIV/0!</v>
      </c>
      <c r="I47" s="55">
        <f t="shared" si="1"/>
        <v>0</v>
      </c>
    </row>
    <row r="48" spans="1:15" ht="24.75" thickBot="1" x14ac:dyDescent="0.25">
      <c r="A48" s="47" t="s">
        <v>25</v>
      </c>
      <c r="B48" s="53">
        <f>'2.แบบประเมิน'!B48*3</f>
        <v>0</v>
      </c>
      <c r="C48" s="53">
        <f>'2.แบบประเมิน'!C48*2</f>
        <v>0</v>
      </c>
      <c r="D48" s="53">
        <f>'2.แบบประเมิน'!D48*1</f>
        <v>0</v>
      </c>
      <c r="E48" s="53">
        <f>'2.แบบประเมิน'!E48*0</f>
        <v>0</v>
      </c>
      <c r="F48" s="35">
        <f>'2.แบบประเมิน'!F48</f>
        <v>0</v>
      </c>
      <c r="G48" s="111"/>
      <c r="H48" s="55" t="e">
        <f t="shared" si="0"/>
        <v>#DIV/0!</v>
      </c>
      <c r="I48" s="55">
        <f t="shared" si="1"/>
        <v>0</v>
      </c>
    </row>
    <row r="49" spans="1:15" ht="24.75" thickBot="1" x14ac:dyDescent="0.25">
      <c r="A49" s="47" t="s">
        <v>26</v>
      </c>
      <c r="B49" s="53">
        <f>'2.แบบประเมิน'!B49*3</f>
        <v>0</v>
      </c>
      <c r="C49" s="53">
        <f>'2.แบบประเมิน'!C49*2</f>
        <v>0</v>
      </c>
      <c r="D49" s="53">
        <f>'2.แบบประเมิน'!D49*1</f>
        <v>0</v>
      </c>
      <c r="E49" s="53">
        <f>'2.แบบประเมิน'!E49*0</f>
        <v>0</v>
      </c>
      <c r="F49" s="35">
        <f>'2.แบบประเมิน'!F49</f>
        <v>0</v>
      </c>
      <c r="G49" s="112"/>
      <c r="H49" s="55" t="e">
        <f t="shared" si="0"/>
        <v>#DIV/0!</v>
      </c>
      <c r="I49" s="55">
        <f t="shared" si="1"/>
        <v>0</v>
      </c>
      <c r="M49" s="34"/>
      <c r="N49" s="54"/>
      <c r="O49" s="54"/>
    </row>
    <row r="50" spans="1:15" ht="24.75" thickBot="1" x14ac:dyDescent="0.25">
      <c r="A50" s="47" t="s">
        <v>82</v>
      </c>
      <c r="B50" s="53">
        <f>'2.แบบประเมิน'!B50*3</f>
        <v>0</v>
      </c>
      <c r="C50" s="53">
        <f>'2.แบบประเมิน'!C50*2</f>
        <v>0</v>
      </c>
      <c r="D50" s="53">
        <f>'2.แบบประเมิน'!D50*1</f>
        <v>0</v>
      </c>
      <c r="E50" s="53">
        <f>'2.แบบประเมิน'!E50*0</f>
        <v>0</v>
      </c>
      <c r="F50" s="35">
        <f>'2.แบบประเมิน'!F50</f>
        <v>0</v>
      </c>
      <c r="G50" s="6"/>
      <c r="H50" s="55" t="e">
        <f t="shared" si="0"/>
        <v>#DIV/0!</v>
      </c>
      <c r="I50" s="55">
        <f t="shared" si="1"/>
        <v>0</v>
      </c>
    </row>
    <row r="51" spans="1:15" ht="24.75" thickBot="1" x14ac:dyDescent="0.25">
      <c r="A51" s="47" t="s">
        <v>83</v>
      </c>
      <c r="B51" s="53">
        <f>'2.แบบประเมิน'!B51*3</f>
        <v>0</v>
      </c>
      <c r="C51" s="53">
        <f>'2.แบบประเมิน'!C51*2</f>
        <v>0</v>
      </c>
      <c r="D51" s="53">
        <f>'2.แบบประเมิน'!D51*1</f>
        <v>0</v>
      </c>
      <c r="E51" s="53">
        <f>'2.แบบประเมิน'!E51*0</f>
        <v>0</v>
      </c>
      <c r="F51" s="35">
        <f>'2.แบบประเมิน'!F51</f>
        <v>0</v>
      </c>
      <c r="G51" s="6"/>
      <c r="H51" s="55" t="e">
        <f t="shared" si="0"/>
        <v>#DIV/0!</v>
      </c>
      <c r="I51" s="55">
        <f t="shared" si="1"/>
        <v>0</v>
      </c>
    </row>
    <row r="52" spans="1:15" ht="24.75" thickBot="1" x14ac:dyDescent="0.25">
      <c r="A52" s="64" t="s">
        <v>27</v>
      </c>
      <c r="B52" s="53">
        <f>'2.แบบประเมิน'!B52*0</f>
        <v>0</v>
      </c>
      <c r="C52" s="53">
        <f>'2.แบบประเมิน'!C52*1</f>
        <v>0</v>
      </c>
      <c r="D52" s="53">
        <f>'2.แบบประเมิน'!D52*2</f>
        <v>0</v>
      </c>
      <c r="E52" s="53">
        <f>'2.แบบประเมิน'!E52*3</f>
        <v>0</v>
      </c>
      <c r="F52" s="35">
        <f>'2.แบบประเมิน'!F52</f>
        <v>0</v>
      </c>
      <c r="G52" s="6"/>
      <c r="H52" s="55" t="e">
        <f t="shared" si="0"/>
        <v>#DIV/0!</v>
      </c>
      <c r="I52" s="55">
        <f t="shared" si="1"/>
        <v>0</v>
      </c>
    </row>
    <row r="53" spans="1:15" ht="24.75" thickBot="1" x14ac:dyDescent="0.25">
      <c r="A53" s="64" t="s">
        <v>28</v>
      </c>
      <c r="B53" s="53">
        <f>'2.แบบประเมิน'!B53*0</f>
        <v>0</v>
      </c>
      <c r="C53" s="53">
        <f>'2.แบบประเมิน'!C53*1</f>
        <v>0</v>
      </c>
      <c r="D53" s="53">
        <f>'2.แบบประเมิน'!D53*2</f>
        <v>0</v>
      </c>
      <c r="E53" s="53">
        <f>'2.แบบประเมิน'!E53*3</f>
        <v>0</v>
      </c>
      <c r="F53" s="35">
        <f>'2.แบบประเมิน'!F53</f>
        <v>0</v>
      </c>
      <c r="G53" s="111"/>
      <c r="H53" s="55" t="e">
        <f t="shared" si="0"/>
        <v>#DIV/0!</v>
      </c>
      <c r="I53" s="55">
        <f t="shared" si="1"/>
        <v>0</v>
      </c>
    </row>
    <row r="54" spans="1:15" ht="24.75" thickBot="1" x14ac:dyDescent="0.25">
      <c r="A54" s="64" t="s">
        <v>29</v>
      </c>
      <c r="B54" s="53">
        <f>'2.แบบประเมิน'!B54*0</f>
        <v>0</v>
      </c>
      <c r="C54" s="53">
        <f>'2.แบบประเมิน'!C54*1</f>
        <v>0</v>
      </c>
      <c r="D54" s="53">
        <f>'2.แบบประเมิน'!D54*2</f>
        <v>0</v>
      </c>
      <c r="E54" s="53">
        <f>'2.แบบประเมิน'!E54*3</f>
        <v>0</v>
      </c>
      <c r="F54" s="35">
        <f>'2.แบบประเมิน'!F54</f>
        <v>0</v>
      </c>
      <c r="G54" s="112"/>
      <c r="H54" s="55" t="e">
        <f t="shared" si="0"/>
        <v>#DIV/0!</v>
      </c>
      <c r="I54" s="55">
        <f t="shared" si="1"/>
        <v>0</v>
      </c>
    </row>
    <row r="55" spans="1:15" ht="24.75" thickBot="1" x14ac:dyDescent="0.25">
      <c r="A55" s="47" t="s">
        <v>30</v>
      </c>
      <c r="B55" s="53">
        <f>'2.แบบประเมิน'!B55*3</f>
        <v>0</v>
      </c>
      <c r="C55" s="53">
        <f>'2.แบบประเมิน'!C55*2</f>
        <v>0</v>
      </c>
      <c r="D55" s="53">
        <f>'2.แบบประเมิน'!D55*1</f>
        <v>0</v>
      </c>
      <c r="E55" s="53">
        <f>'2.แบบประเมิน'!E55*0</f>
        <v>0</v>
      </c>
      <c r="F55" s="35">
        <f>'2.แบบประเมิน'!F55</f>
        <v>0</v>
      </c>
      <c r="G55" s="111"/>
      <c r="H55" s="55" t="e">
        <f t="shared" si="0"/>
        <v>#DIV/0!</v>
      </c>
      <c r="I55" s="55">
        <f t="shared" si="1"/>
        <v>0</v>
      </c>
    </row>
    <row r="56" spans="1:15" ht="24.75" thickBot="1" x14ac:dyDescent="0.25">
      <c r="A56" s="47" t="s">
        <v>31</v>
      </c>
      <c r="B56" s="53">
        <f>'2.แบบประเมิน'!B56*3</f>
        <v>0</v>
      </c>
      <c r="C56" s="53">
        <f>'2.แบบประเมิน'!C56*2</f>
        <v>0</v>
      </c>
      <c r="D56" s="53">
        <f>'2.แบบประเมิน'!D56*1</f>
        <v>0</v>
      </c>
      <c r="E56" s="53">
        <f>'2.แบบประเมิน'!E56*0</f>
        <v>0</v>
      </c>
      <c r="F56" s="35">
        <f>'2.แบบประเมิน'!F56</f>
        <v>0</v>
      </c>
      <c r="G56" s="112"/>
      <c r="H56" s="55" t="e">
        <f t="shared" si="0"/>
        <v>#DIV/0!</v>
      </c>
      <c r="I56" s="55">
        <f t="shared" si="1"/>
        <v>0</v>
      </c>
    </row>
    <row r="57" spans="1:15" ht="24.75" thickBot="1" x14ac:dyDescent="0.25">
      <c r="A57" s="47" t="s">
        <v>84</v>
      </c>
      <c r="B57" s="53">
        <f>'2.แบบประเมิน'!B57*3</f>
        <v>0</v>
      </c>
      <c r="C57" s="53">
        <f>'2.แบบประเมิน'!C57*2</f>
        <v>0</v>
      </c>
      <c r="D57" s="53">
        <f>'2.แบบประเมิน'!D57*1</f>
        <v>0</v>
      </c>
      <c r="E57" s="53">
        <f>'2.แบบประเมิน'!E57*0</f>
        <v>0</v>
      </c>
      <c r="F57" s="35">
        <f>'2.แบบประเมิน'!F57</f>
        <v>0</v>
      </c>
      <c r="G57" s="6"/>
      <c r="H57" s="55" t="e">
        <f t="shared" si="0"/>
        <v>#DIV/0!</v>
      </c>
      <c r="I57" s="55">
        <f t="shared" si="1"/>
        <v>0</v>
      </c>
    </row>
    <row r="58" spans="1:15" ht="24.75" thickBot="1" x14ac:dyDescent="0.25">
      <c r="A58" s="47" t="s">
        <v>85</v>
      </c>
      <c r="B58" s="53">
        <f>'2.แบบประเมิน'!B58*3</f>
        <v>0</v>
      </c>
      <c r="C58" s="53">
        <f>'2.แบบประเมิน'!C58*2</f>
        <v>0</v>
      </c>
      <c r="D58" s="53">
        <f>'2.แบบประเมิน'!D58*1</f>
        <v>0</v>
      </c>
      <c r="E58" s="53">
        <f>'2.แบบประเมิน'!E58*0</f>
        <v>0</v>
      </c>
      <c r="F58" s="35">
        <f>'2.แบบประเมิน'!F58</f>
        <v>0</v>
      </c>
      <c r="H58" s="55" t="e">
        <f t="shared" si="0"/>
        <v>#DIV/0!</v>
      </c>
      <c r="I58" s="55">
        <f t="shared" si="1"/>
        <v>0</v>
      </c>
    </row>
    <row r="59" spans="1:15" ht="24.75" thickBot="1" x14ac:dyDescent="0.25">
      <c r="A59" s="47" t="s">
        <v>32</v>
      </c>
      <c r="B59" s="53">
        <f>'2.แบบประเมิน'!B59*3</f>
        <v>0</v>
      </c>
      <c r="C59" s="53">
        <f>'2.แบบประเมิน'!C59*2</f>
        <v>0</v>
      </c>
      <c r="D59" s="53">
        <f>'2.แบบประเมิน'!D59*1</f>
        <v>0</v>
      </c>
      <c r="E59" s="53">
        <f>'2.แบบประเมิน'!E59*0</f>
        <v>0</v>
      </c>
      <c r="F59" s="35">
        <f>'2.แบบประเมิน'!F59</f>
        <v>0</v>
      </c>
      <c r="G59" s="60"/>
      <c r="H59" s="55" t="e">
        <f t="shared" si="0"/>
        <v>#DIV/0!</v>
      </c>
      <c r="I59" s="55">
        <f t="shared" si="1"/>
        <v>0</v>
      </c>
      <c r="K59" s="33"/>
    </row>
    <row r="60" spans="1:15" x14ac:dyDescent="0.2">
      <c r="F60" s="58"/>
      <c r="H60" s="59"/>
      <c r="I60" s="59"/>
    </row>
    <row r="61" spans="1:15" x14ac:dyDescent="0.2">
      <c r="N61" s="54"/>
      <c r="O61" s="54"/>
    </row>
    <row r="62" spans="1:15" x14ac:dyDescent="0.2">
      <c r="H62" s="59"/>
      <c r="I62" s="54"/>
    </row>
    <row r="63" spans="1:15" x14ac:dyDescent="0.2">
      <c r="N63" s="54"/>
      <c r="O63" s="54"/>
    </row>
  </sheetData>
  <mergeCells count="17">
    <mergeCell ref="A3:I3"/>
    <mergeCell ref="A2:I2"/>
    <mergeCell ref="A1:I1"/>
    <mergeCell ref="A5:I5"/>
    <mergeCell ref="A6:I6"/>
    <mergeCell ref="G26:G27"/>
    <mergeCell ref="G33:G34"/>
    <mergeCell ref="G48:G49"/>
    <mergeCell ref="G53:G54"/>
    <mergeCell ref="G55:G56"/>
    <mergeCell ref="G40:G41"/>
    <mergeCell ref="G8:G9"/>
    <mergeCell ref="I8:I9"/>
    <mergeCell ref="A8:A9"/>
    <mergeCell ref="B8:E8"/>
    <mergeCell ref="F8:F9"/>
    <mergeCell ref="H8:H9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FCDFA-69D3-4877-BDEC-CFD34D9C12F9}">
  <dimension ref="A1:D14"/>
  <sheetViews>
    <sheetView workbookViewId="0">
      <selection activeCell="A19" sqref="A19"/>
    </sheetView>
  </sheetViews>
  <sheetFormatPr defaultRowHeight="14.25" x14ac:dyDescent="0.2"/>
  <cols>
    <col min="1" max="1" width="65" bestFit="1" customWidth="1"/>
    <col min="4" max="4" width="12.125" bestFit="1" customWidth="1"/>
  </cols>
  <sheetData>
    <row r="1" spans="1:4" ht="27.75" x14ac:dyDescent="0.65">
      <c r="A1" s="67" t="s">
        <v>95</v>
      </c>
    </row>
    <row r="2" spans="1:4" ht="15" thickBot="1" x14ac:dyDescent="0.25"/>
    <row r="3" spans="1:4" ht="24.75" thickBot="1" x14ac:dyDescent="0.6">
      <c r="A3" s="73" t="str">
        <f>Mean!A8</f>
        <v>ประเด็นคำถาม</v>
      </c>
      <c r="B3" s="55"/>
      <c r="C3" s="73" t="s">
        <v>61</v>
      </c>
      <c r="D3" s="68" t="s">
        <v>4</v>
      </c>
    </row>
    <row r="4" spans="1:4" ht="24.75" thickBot="1" x14ac:dyDescent="0.6">
      <c r="A4" s="49" t="s">
        <v>70</v>
      </c>
      <c r="B4" s="55">
        <f>Mean!$H$10</f>
        <v>1.8333333333333333</v>
      </c>
      <c r="C4" s="77">
        <f>Mean!$I$10</f>
        <v>2.753785273643051</v>
      </c>
      <c r="D4" s="81" t="str">
        <f>IF(B4&gt;=2.5,"ประจำ",IF(B4&gt;=1.5,"ส่วนใหญ่",IF(B4&gt;=0.5,"ส่วนน้อย",IF(B4&lt;0.5,"ไม่เคย"))))</f>
        <v>ส่วนใหญ่</v>
      </c>
    </row>
    <row r="5" spans="1:4" ht="24.75" thickBot="1" x14ac:dyDescent="0.6">
      <c r="A5" s="69" t="s">
        <v>65</v>
      </c>
      <c r="B5" s="55">
        <f>Mean!$H$15</f>
        <v>0.61904761904761907</v>
      </c>
      <c r="C5" s="77">
        <f>Mean!$I$15</f>
        <v>3.9475730941090039</v>
      </c>
      <c r="D5" s="81" t="str">
        <f t="shared" ref="D5:D14" si="0">IF(B5&gt;=2.5,"ประจำ",IF(B5&gt;=1.5,"ส่วนใหญ่",IF(B5&gt;=0.5,"ส่วนน้อย",IF(B5&lt;0.5,"ไม่เคย"))))</f>
        <v>ส่วนน้อย</v>
      </c>
    </row>
    <row r="6" spans="1:4" ht="24.75" thickBot="1" x14ac:dyDescent="0.6">
      <c r="A6" s="47" t="s">
        <v>71</v>
      </c>
      <c r="B6" s="55" t="e">
        <f>Mean!$H$19</f>
        <v>#DIV/0!</v>
      </c>
      <c r="C6" s="77">
        <f>Mean!$I$19</f>
        <v>0</v>
      </c>
      <c r="D6" s="81" t="e">
        <f t="shared" si="0"/>
        <v>#DIV/0!</v>
      </c>
    </row>
    <row r="7" spans="1:4" ht="24.75" thickBot="1" x14ac:dyDescent="0.6">
      <c r="A7" s="47" t="s">
        <v>9</v>
      </c>
      <c r="B7" s="55" t="e">
        <f>Mean!$H$24</f>
        <v>#DIV/0!</v>
      </c>
      <c r="C7" s="77">
        <f>Mean!$I$24</f>
        <v>0</v>
      </c>
      <c r="D7" s="81" t="e">
        <f t="shared" si="0"/>
        <v>#DIV/0!</v>
      </c>
    </row>
    <row r="8" spans="1:4" ht="24.75" thickBot="1" x14ac:dyDescent="0.6">
      <c r="A8" s="47" t="s">
        <v>13</v>
      </c>
      <c r="B8" s="55" t="e">
        <f>Mean!H29</f>
        <v>#DIV/0!</v>
      </c>
      <c r="C8" s="77">
        <f>Mean!I29</f>
        <v>0</v>
      </c>
      <c r="D8" s="81" t="e">
        <f t="shared" si="0"/>
        <v>#DIV/0!</v>
      </c>
    </row>
    <row r="9" spans="1:4" ht="24.75" thickBot="1" x14ac:dyDescent="0.6">
      <c r="A9" s="64" t="s">
        <v>16</v>
      </c>
      <c r="B9" s="55" t="e">
        <f>Mean!H34</f>
        <v>#DIV/0!</v>
      </c>
      <c r="C9" s="77">
        <f>Mean!I34</f>
        <v>0</v>
      </c>
      <c r="D9" s="81" t="e">
        <f t="shared" si="0"/>
        <v>#DIV/0!</v>
      </c>
    </row>
    <row r="10" spans="1:4" ht="24.75" thickBot="1" x14ac:dyDescent="0.6">
      <c r="A10" s="47" t="s">
        <v>19</v>
      </c>
      <c r="B10" s="55" t="e">
        <f>Mean!H39</f>
        <v>#DIV/0!</v>
      </c>
      <c r="C10" s="77">
        <f>Mean!I39</f>
        <v>0</v>
      </c>
      <c r="D10" s="81" t="e">
        <f t="shared" si="0"/>
        <v>#DIV/0!</v>
      </c>
    </row>
    <row r="11" spans="1:4" ht="24.75" thickBot="1" x14ac:dyDescent="0.6">
      <c r="A11" s="47" t="s">
        <v>20</v>
      </c>
      <c r="B11" s="55" t="e">
        <f>Mean!H40</f>
        <v>#DIV/0!</v>
      </c>
      <c r="C11" s="77">
        <f>Mean!I40</f>
        <v>0</v>
      </c>
      <c r="D11" s="81" t="e">
        <f t="shared" si="0"/>
        <v>#DIV/0!</v>
      </c>
    </row>
    <row r="12" spans="1:4" ht="24.75" thickBot="1" x14ac:dyDescent="0.6">
      <c r="A12" s="47" t="s">
        <v>26</v>
      </c>
      <c r="B12" s="55" t="e">
        <f>Mean!H49</f>
        <v>#DIV/0!</v>
      </c>
      <c r="C12" s="77">
        <f>Mean!I49</f>
        <v>0</v>
      </c>
      <c r="D12" s="81" t="e">
        <f t="shared" si="0"/>
        <v>#DIV/0!</v>
      </c>
    </row>
    <row r="13" spans="1:4" ht="24.75" thickBot="1" x14ac:dyDescent="0.6">
      <c r="A13" s="47" t="s">
        <v>82</v>
      </c>
      <c r="B13" s="55" t="e">
        <f>Mean!H50</f>
        <v>#DIV/0!</v>
      </c>
      <c r="C13" s="77">
        <f>Mean!I50</f>
        <v>0</v>
      </c>
      <c r="D13" s="81" t="e">
        <f t="shared" si="0"/>
        <v>#DIV/0!</v>
      </c>
    </row>
    <row r="14" spans="1:4" ht="24.75" thickBot="1" x14ac:dyDescent="0.6">
      <c r="A14" s="70" t="s">
        <v>44</v>
      </c>
      <c r="B14" s="3" t="e">
        <f>SUM(B4:B13)/10</f>
        <v>#DIV/0!</v>
      </c>
      <c r="C14" s="3">
        <f>STDEV(C4:C13)</f>
        <v>1.4405186669839374</v>
      </c>
      <c r="D14" s="81" t="e">
        <f t="shared" si="0"/>
        <v>#DIV/0!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CE883-B9D2-42A1-AEFC-2DEADDFF064C}">
  <dimension ref="A1:D14"/>
  <sheetViews>
    <sheetView workbookViewId="0">
      <selection activeCell="D4" sqref="D4:D14"/>
    </sheetView>
  </sheetViews>
  <sheetFormatPr defaultRowHeight="14.25" x14ac:dyDescent="0.2"/>
  <cols>
    <col min="1" max="1" width="67.375" bestFit="1" customWidth="1"/>
    <col min="4" max="4" width="12.125" bestFit="1" customWidth="1"/>
  </cols>
  <sheetData>
    <row r="1" spans="1:4" ht="27.75" x14ac:dyDescent="0.65">
      <c r="A1" s="67" t="s">
        <v>96</v>
      </c>
    </row>
    <row r="2" spans="1:4" ht="15" thickBot="1" x14ac:dyDescent="0.25"/>
    <row r="3" spans="1:4" ht="24.75" thickBot="1" x14ac:dyDescent="0.6">
      <c r="A3" s="73" t="s">
        <v>3</v>
      </c>
      <c r="B3" s="55"/>
      <c r="C3" s="73" t="s">
        <v>61</v>
      </c>
      <c r="D3" s="68" t="s">
        <v>4</v>
      </c>
    </row>
    <row r="4" spans="1:4" ht="24.75" thickBot="1" x14ac:dyDescent="0.6">
      <c r="A4" s="46" t="s">
        <v>86</v>
      </c>
      <c r="B4" s="55">
        <f>Mean!H11</f>
        <v>1.6875</v>
      </c>
      <c r="C4" s="77">
        <f>Mean!I11</f>
        <v>4.5734742446707477</v>
      </c>
      <c r="D4" s="81" t="str">
        <f>IF(B4&gt;=2.5,"ประจำ",IF(B4&gt;=1.5,"ส่วนใหญ่",IF(B4&gt;=0.5,"ส่วนน้อย",IF(B4&lt;0.5,"ไม่เคย"))))</f>
        <v>ส่วนใหญ่</v>
      </c>
    </row>
    <row r="5" spans="1:4" ht="21" customHeight="1" thickBot="1" x14ac:dyDescent="0.6">
      <c r="A5" s="63" t="s">
        <v>64</v>
      </c>
      <c r="B5" s="55">
        <f>Mean!H16</f>
        <v>1.2</v>
      </c>
      <c r="C5" s="77">
        <f>Mean!I16</f>
        <v>1.2909944487358056</v>
      </c>
      <c r="D5" s="81" t="str">
        <f t="shared" ref="D5:D14" si="0">IF(B5&gt;=2.5,"ประจำ",IF(B5&gt;=1.5,"ส่วนใหญ่",IF(B5&gt;=0.5,"ส่วนน้อย",IF(B5&lt;0.5,"ไม่เคย"))))</f>
        <v>ส่วนน้อย</v>
      </c>
    </row>
    <row r="6" spans="1:4" ht="22.5" customHeight="1" thickBot="1" x14ac:dyDescent="0.6">
      <c r="A6" s="47" t="s">
        <v>73</v>
      </c>
      <c r="B6" s="55" t="e">
        <f>Mean!H20</f>
        <v>#DIV/0!</v>
      </c>
      <c r="C6" s="77">
        <f>Mean!I20</f>
        <v>0</v>
      </c>
      <c r="D6" s="81" t="e">
        <f t="shared" si="0"/>
        <v>#DIV/0!</v>
      </c>
    </row>
    <row r="7" spans="1:4" ht="21" customHeight="1" thickBot="1" x14ac:dyDescent="0.6">
      <c r="A7" s="64" t="s">
        <v>10</v>
      </c>
      <c r="B7" s="55" t="e">
        <f>Mean!H25</f>
        <v>#DIV/0!</v>
      </c>
      <c r="C7" s="77">
        <f>Mean!I25</f>
        <v>0</v>
      </c>
      <c r="D7" s="81" t="e">
        <f t="shared" si="0"/>
        <v>#DIV/0!</v>
      </c>
    </row>
    <row r="8" spans="1:4" ht="23.25" customHeight="1" thickBot="1" x14ac:dyDescent="0.6">
      <c r="A8" s="47" t="s">
        <v>75</v>
      </c>
      <c r="B8" s="55" t="e">
        <f>Mean!H30</f>
        <v>#DIV/0!</v>
      </c>
      <c r="C8" s="77">
        <f>Mean!I30</f>
        <v>0</v>
      </c>
      <c r="D8" s="81" t="e">
        <f t="shared" si="0"/>
        <v>#DIV/0!</v>
      </c>
    </row>
    <row r="9" spans="1:4" ht="21" customHeight="1" thickBot="1" x14ac:dyDescent="0.6">
      <c r="A9" s="64" t="s">
        <v>77</v>
      </c>
      <c r="B9" s="55" t="e">
        <f>Mean!H35</f>
        <v>#DIV/0!</v>
      </c>
      <c r="C9" s="77">
        <f>Mean!I35</f>
        <v>0</v>
      </c>
      <c r="D9" s="81" t="e">
        <f t="shared" si="0"/>
        <v>#DIV/0!</v>
      </c>
    </row>
    <row r="10" spans="1:4" ht="21" customHeight="1" thickBot="1" x14ac:dyDescent="0.6">
      <c r="A10" s="47" t="s">
        <v>21</v>
      </c>
      <c r="B10" s="55" t="e">
        <f>Mean!H41</f>
        <v>#DIV/0!</v>
      </c>
      <c r="C10" s="77">
        <f>Mean!I41</f>
        <v>0</v>
      </c>
      <c r="D10" s="81" t="e">
        <f t="shared" si="0"/>
        <v>#DIV/0!</v>
      </c>
    </row>
    <row r="11" spans="1:4" ht="27" customHeight="1" thickBot="1" x14ac:dyDescent="0.6">
      <c r="A11" s="47" t="s">
        <v>79</v>
      </c>
      <c r="B11" s="55" t="e">
        <f>Mean!H42</f>
        <v>#DIV/0!</v>
      </c>
      <c r="C11" s="77">
        <f>Mean!I42</f>
        <v>0</v>
      </c>
      <c r="D11" s="81" t="e">
        <f t="shared" si="0"/>
        <v>#DIV/0!</v>
      </c>
    </row>
    <row r="12" spans="1:4" ht="22.5" customHeight="1" thickBot="1" x14ac:dyDescent="0.6">
      <c r="A12" s="47" t="s">
        <v>83</v>
      </c>
      <c r="B12" s="55" t="e">
        <f>Mean!H51</f>
        <v>#DIV/0!</v>
      </c>
      <c r="C12" s="77">
        <f>Mean!I51</f>
        <v>0</v>
      </c>
      <c r="D12" s="81" t="e">
        <f t="shared" si="0"/>
        <v>#DIV/0!</v>
      </c>
    </row>
    <row r="13" spans="1:4" ht="20.25" customHeight="1" thickBot="1" x14ac:dyDescent="0.6">
      <c r="A13" s="64" t="s">
        <v>27</v>
      </c>
      <c r="B13" s="55" t="e">
        <f>Mean!H52</f>
        <v>#DIV/0!</v>
      </c>
      <c r="C13" s="77">
        <f>Mean!I52</f>
        <v>0</v>
      </c>
      <c r="D13" s="81" t="e">
        <f t="shared" si="0"/>
        <v>#DIV/0!</v>
      </c>
    </row>
    <row r="14" spans="1:4" ht="24.75" thickBot="1" x14ac:dyDescent="0.6">
      <c r="A14" s="72" t="s">
        <v>44</v>
      </c>
      <c r="B14" s="76" t="e">
        <f>SUM(B4:B13)/10</f>
        <v>#DIV/0!</v>
      </c>
      <c r="C14" s="76">
        <f>STDEV(C4:C13)</f>
        <v>1.4584670044543644</v>
      </c>
      <c r="D14" s="81" t="e">
        <f t="shared" si="0"/>
        <v>#DIV/0!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A4C72-D29B-4E15-B178-9D02F784B960}">
  <dimension ref="A1:D14"/>
  <sheetViews>
    <sheetView workbookViewId="0">
      <selection activeCell="C14" sqref="C14"/>
    </sheetView>
  </sheetViews>
  <sheetFormatPr defaultRowHeight="14.25" x14ac:dyDescent="0.2"/>
  <cols>
    <col min="1" max="1" width="64.25" bestFit="1" customWidth="1"/>
    <col min="4" max="4" width="12.125" bestFit="1" customWidth="1"/>
  </cols>
  <sheetData>
    <row r="1" spans="1:4" ht="27.75" x14ac:dyDescent="0.65">
      <c r="A1" s="67" t="s">
        <v>97</v>
      </c>
    </row>
    <row r="2" spans="1:4" ht="15" thickBot="1" x14ac:dyDescent="0.25"/>
    <row r="3" spans="1:4" ht="24.75" thickBot="1" x14ac:dyDescent="0.6">
      <c r="A3" s="73" t="s">
        <v>3</v>
      </c>
      <c r="B3" s="3"/>
      <c r="C3" s="73" t="s">
        <v>61</v>
      </c>
      <c r="D3" s="3" t="s">
        <v>4</v>
      </c>
    </row>
    <row r="4" spans="1:4" ht="30" customHeight="1" thickBot="1" x14ac:dyDescent="0.25">
      <c r="A4" s="49" t="s">
        <v>68</v>
      </c>
      <c r="B4" s="55">
        <f>Mean!H12</f>
        <v>1.5</v>
      </c>
      <c r="C4" s="55">
        <f>Mean!I12</f>
        <v>2.6299556396765835</v>
      </c>
      <c r="D4" s="79" t="str">
        <f>IF(B4&gt;=2.5,"ประจำ",IF(B4&gt;=1.5,"ส่วนใหญ่",IF(B4&gt;=0.5,"ส่วนน้อย",IF(B4&lt;0.5,"ไม่เคย"))))</f>
        <v>ส่วนใหญ่</v>
      </c>
    </row>
    <row r="5" spans="1:4" ht="30" customHeight="1" thickBot="1" x14ac:dyDescent="0.25">
      <c r="A5" s="64" t="s">
        <v>7</v>
      </c>
      <c r="B5" s="55" t="e">
        <f>Mean!H21</f>
        <v>#DIV/0!</v>
      </c>
      <c r="C5" s="55">
        <f>Mean!I21</f>
        <v>0</v>
      </c>
      <c r="D5" s="79" t="e">
        <f t="shared" ref="D5:D13" si="0">IF(B5&gt;=2.5,"ประจำ",IF(B5&gt;=1.5,"ส่วนใหญ่",IF(B5&gt;=0.5,"ส่วนน้อย",IF(B5&lt;0.5,"ไม่เคย"))))</f>
        <v>#DIV/0!</v>
      </c>
    </row>
    <row r="6" spans="1:4" ht="29.25" customHeight="1" thickBot="1" x14ac:dyDescent="0.25">
      <c r="A6" s="47" t="s">
        <v>11</v>
      </c>
      <c r="B6" s="55" t="e">
        <f>Mean!H26</f>
        <v>#DIV/0!</v>
      </c>
      <c r="C6" s="55">
        <f>Mean!I26</f>
        <v>0</v>
      </c>
      <c r="D6" s="79" t="e">
        <f t="shared" si="0"/>
        <v>#DIV/0!</v>
      </c>
    </row>
    <row r="7" spans="1:4" ht="29.25" customHeight="1" thickBot="1" x14ac:dyDescent="0.25">
      <c r="A7" s="47" t="s">
        <v>14</v>
      </c>
      <c r="B7" s="55" t="e">
        <f>Mean!H31</f>
        <v>#DIV/0!</v>
      </c>
      <c r="C7" s="55">
        <f>Mean!I31</f>
        <v>0</v>
      </c>
      <c r="D7" s="79" t="e">
        <f t="shared" si="0"/>
        <v>#DIV/0!</v>
      </c>
    </row>
    <row r="8" spans="1:4" ht="29.25" customHeight="1" thickBot="1" x14ac:dyDescent="0.25">
      <c r="A8" s="64" t="s">
        <v>78</v>
      </c>
      <c r="B8" s="55" t="e">
        <f>Mean!H36</f>
        <v>#DIV/0!</v>
      </c>
      <c r="C8" s="55">
        <f>Mean!I36</f>
        <v>0</v>
      </c>
      <c r="D8" s="79" t="e">
        <f t="shared" si="0"/>
        <v>#DIV/0!</v>
      </c>
    </row>
    <row r="9" spans="1:4" ht="30.75" customHeight="1" thickBot="1" x14ac:dyDescent="0.25">
      <c r="A9" s="47" t="s">
        <v>80</v>
      </c>
      <c r="B9" s="55" t="e">
        <f>Mean!H43</f>
        <v>#DIV/0!</v>
      </c>
      <c r="C9" s="55">
        <f>Mean!I43</f>
        <v>0</v>
      </c>
      <c r="D9" s="79" t="e">
        <f t="shared" si="0"/>
        <v>#DIV/0!</v>
      </c>
    </row>
    <row r="10" spans="1:4" ht="30" customHeight="1" thickBot="1" x14ac:dyDescent="0.25">
      <c r="A10" s="64" t="s">
        <v>81</v>
      </c>
      <c r="B10" s="55" t="e">
        <f>Mean!H44</f>
        <v>#DIV/0!</v>
      </c>
      <c r="C10" s="55">
        <f>Mean!I44</f>
        <v>0</v>
      </c>
      <c r="D10" s="79" t="e">
        <f t="shared" si="0"/>
        <v>#DIV/0!</v>
      </c>
    </row>
    <row r="11" spans="1:4" ht="28.5" customHeight="1" thickBot="1" x14ac:dyDescent="0.25">
      <c r="A11" s="64" t="s">
        <v>28</v>
      </c>
      <c r="B11" s="55" t="e">
        <f>Mean!H53</f>
        <v>#DIV/0!</v>
      </c>
      <c r="C11" s="55">
        <f>Mean!I53</f>
        <v>0</v>
      </c>
      <c r="D11" s="79" t="e">
        <f t="shared" si="0"/>
        <v>#DIV/0!</v>
      </c>
    </row>
    <row r="12" spans="1:4" ht="30" customHeight="1" thickBot="1" x14ac:dyDescent="0.25">
      <c r="A12" s="64" t="s">
        <v>29</v>
      </c>
      <c r="B12" s="55" t="e">
        <f>Mean!H54</f>
        <v>#DIV/0!</v>
      </c>
      <c r="C12" s="55">
        <f>Mean!I54</f>
        <v>0</v>
      </c>
      <c r="D12" s="79" t="e">
        <f t="shared" si="0"/>
        <v>#DIV/0!</v>
      </c>
    </row>
    <row r="13" spans="1:4" ht="30" customHeight="1" thickBot="1" x14ac:dyDescent="0.25">
      <c r="A13" s="47" t="s">
        <v>32</v>
      </c>
      <c r="B13" s="55" t="e">
        <f>Mean!H59</f>
        <v>#DIV/0!</v>
      </c>
      <c r="C13" s="55">
        <f>Mean!I59</f>
        <v>0</v>
      </c>
      <c r="D13" s="79" t="e">
        <f t="shared" si="0"/>
        <v>#DIV/0!</v>
      </c>
    </row>
    <row r="14" spans="1:4" ht="24.75" thickBot="1" x14ac:dyDescent="0.25">
      <c r="A14" s="74" t="s">
        <v>44</v>
      </c>
      <c r="B14" s="75" t="e">
        <f>SUM(B4:B13)/10</f>
        <v>#DIV/0!</v>
      </c>
      <c r="C14" s="75">
        <f>STDEV(C4:C13)</f>
        <v>0.83166499665831006</v>
      </c>
      <c r="D14" s="79" t="e">
        <f>IF(B14&gt;=2.5,"ประจำ",IF(B14&gt;=1.5,"ส่วนใหญ่",IF(B14&gt;=0.5,"ส่วนน้อย",IF(B14&lt;0.5,"ไม่เคย"))))</f>
        <v>#DIV/0!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1CFC7-18F9-4571-AA82-AFCDD98BF469}">
  <dimension ref="A1:D13"/>
  <sheetViews>
    <sheetView workbookViewId="0">
      <selection activeCell="D5" sqref="D5"/>
    </sheetView>
  </sheetViews>
  <sheetFormatPr defaultRowHeight="14.25" x14ac:dyDescent="0.2"/>
  <cols>
    <col min="1" max="1" width="65.75" bestFit="1" customWidth="1"/>
    <col min="4" max="4" width="12.125" bestFit="1" customWidth="1"/>
  </cols>
  <sheetData>
    <row r="1" spans="1:4" ht="27.75" x14ac:dyDescent="0.65">
      <c r="A1" s="67" t="s">
        <v>98</v>
      </c>
    </row>
    <row r="2" spans="1:4" ht="15" thickBot="1" x14ac:dyDescent="0.25"/>
    <row r="3" spans="1:4" ht="24.75" thickBot="1" x14ac:dyDescent="0.6">
      <c r="A3" s="73" t="s">
        <v>3</v>
      </c>
      <c r="B3" s="3"/>
      <c r="C3" s="73" t="s">
        <v>61</v>
      </c>
      <c r="D3" s="3" t="s">
        <v>4</v>
      </c>
    </row>
    <row r="4" spans="1:4" ht="21.75" customHeight="1" thickBot="1" x14ac:dyDescent="0.25">
      <c r="A4" s="69" t="s">
        <v>67</v>
      </c>
      <c r="B4" s="55">
        <f>Mean!H13</f>
        <v>1.5714285714285714</v>
      </c>
      <c r="C4" s="55">
        <f>Mean!I13</f>
        <v>6.1913918736689038</v>
      </c>
      <c r="D4" s="79" t="str">
        <f>IF(B4&gt;=2.5,"ประจำ",IF(B4&gt;=1.5,"ส่วนใหญ่",IF(B4&gt;=0.5,"ส่วนน้อย",IF(B4&lt;0.5,"ไม่เคย"))))</f>
        <v>ส่วนใหญ่</v>
      </c>
    </row>
    <row r="5" spans="1:4" ht="30.75" customHeight="1" thickBot="1" x14ac:dyDescent="0.25">
      <c r="A5" s="49" t="s">
        <v>63</v>
      </c>
      <c r="B5" s="55">
        <f>Mean!H17</f>
        <v>1.5</v>
      </c>
      <c r="C5" s="55">
        <f>Mean!I17</f>
        <v>1.2909944487358056</v>
      </c>
      <c r="D5" s="79" t="str">
        <f t="shared" ref="D5:D11" si="0">IF(B5&gt;=2.5,"ประจำ",IF(B5&gt;=1.5,"ส่วนใหญ่",IF(B5&gt;=0.5,"ส่วนน้อย",IF(B5&lt;0.5,"ไม่เคย"))))</f>
        <v>ส่วนใหญ่</v>
      </c>
    </row>
    <row r="6" spans="1:4" ht="30.75" customHeight="1" thickBot="1" x14ac:dyDescent="0.25">
      <c r="A6" s="47" t="s">
        <v>8</v>
      </c>
      <c r="B6" s="55" t="e">
        <f>Mean!H22</f>
        <v>#DIV/0!</v>
      </c>
      <c r="C6" s="55">
        <f>Mean!I22</f>
        <v>0</v>
      </c>
      <c r="D6" s="79" t="e">
        <f t="shared" si="0"/>
        <v>#DIV/0!</v>
      </c>
    </row>
    <row r="7" spans="1:4" ht="30.75" customHeight="1" thickBot="1" x14ac:dyDescent="0.25">
      <c r="A7" s="47" t="s">
        <v>12</v>
      </c>
      <c r="B7" s="55" t="e">
        <f>Mean!H27</f>
        <v>#DIV/0!</v>
      </c>
      <c r="C7" s="55">
        <f>Mean!I27</f>
        <v>0</v>
      </c>
      <c r="D7" s="79" t="e">
        <f t="shared" si="0"/>
        <v>#DIV/0!</v>
      </c>
    </row>
    <row r="8" spans="1:4" ht="29.25" customHeight="1" thickBot="1" x14ac:dyDescent="0.25">
      <c r="A8" s="47" t="s">
        <v>76</v>
      </c>
      <c r="B8" s="55" t="e">
        <f>Mean!H32</f>
        <v>#DIV/0!</v>
      </c>
      <c r="C8" s="55">
        <f>Mean!I32</f>
        <v>0</v>
      </c>
      <c r="D8" s="79" t="e">
        <f t="shared" si="0"/>
        <v>#DIV/0!</v>
      </c>
    </row>
    <row r="9" spans="1:4" ht="29.25" customHeight="1" thickBot="1" x14ac:dyDescent="0.25">
      <c r="A9" s="47" t="s">
        <v>17</v>
      </c>
      <c r="B9" s="55" t="e">
        <f>Mean!H37</f>
        <v>#DIV/0!</v>
      </c>
      <c r="C9" s="55">
        <f>Mean!I37</f>
        <v>0</v>
      </c>
      <c r="D9" s="79" t="e">
        <f t="shared" si="0"/>
        <v>#DIV/0!</v>
      </c>
    </row>
    <row r="10" spans="1:4" ht="29.25" customHeight="1" thickBot="1" x14ac:dyDescent="0.25">
      <c r="A10" s="64" t="s">
        <v>22</v>
      </c>
      <c r="B10" s="55" t="e">
        <f>Mean!H45</f>
        <v>#DIV/0!</v>
      </c>
      <c r="C10" s="55">
        <f>Mean!I45</f>
        <v>0</v>
      </c>
      <c r="D10" s="79" t="e">
        <f t="shared" si="0"/>
        <v>#DIV/0!</v>
      </c>
    </row>
    <row r="11" spans="1:4" ht="30" customHeight="1" thickBot="1" x14ac:dyDescent="0.25">
      <c r="A11" s="64" t="s">
        <v>23</v>
      </c>
      <c r="B11" s="55" t="e">
        <f>Mean!H46</f>
        <v>#DIV/0!</v>
      </c>
      <c r="C11" s="55">
        <f>Mean!I46</f>
        <v>0</v>
      </c>
      <c r="D11" s="79" t="e">
        <f t="shared" si="0"/>
        <v>#DIV/0!</v>
      </c>
    </row>
    <row r="12" spans="1:4" ht="24.75" thickBot="1" x14ac:dyDescent="0.25">
      <c r="A12" s="80" t="s">
        <v>44</v>
      </c>
      <c r="B12" s="3" t="e">
        <f>SUM(B4:B11)/8</f>
        <v>#DIV/0!</v>
      </c>
      <c r="C12" s="55">
        <f>STDEV(C4:C11)</f>
        <v>2.171297731288377</v>
      </c>
      <c r="D12" s="79" t="e">
        <f>IF(B12&gt;=2.5,"ประจำ",IF(B12&gt;=1.5,"ส่วนใหญ่",IF(B12&gt;=0.5,"ส่วนน้อย",IF(B12&lt;0.5,"ไม่เคย"))))</f>
        <v>#DIV/0!</v>
      </c>
    </row>
    <row r="13" spans="1:4" x14ac:dyDescent="0.2">
      <c r="C13" s="59"/>
      <c r="D13" s="78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DD14A-E19B-44CA-A0C8-8ED05E5DEB1E}">
  <dimension ref="A1:D16"/>
  <sheetViews>
    <sheetView workbookViewId="0">
      <selection activeCell="D4" sqref="D4"/>
    </sheetView>
  </sheetViews>
  <sheetFormatPr defaultRowHeight="14.25" x14ac:dyDescent="0.2"/>
  <cols>
    <col min="1" max="1" width="60.875" customWidth="1"/>
    <col min="4" max="4" width="11.875" bestFit="1" customWidth="1"/>
  </cols>
  <sheetData>
    <row r="1" spans="1:4" ht="27.75" x14ac:dyDescent="0.65">
      <c r="A1" s="67" t="s">
        <v>99</v>
      </c>
    </row>
    <row r="2" spans="1:4" ht="15" thickBot="1" x14ac:dyDescent="0.25"/>
    <row r="3" spans="1:4" ht="24.75" thickBot="1" x14ac:dyDescent="0.6">
      <c r="A3" s="73" t="s">
        <v>3</v>
      </c>
      <c r="B3" s="71"/>
      <c r="C3" s="73" t="s">
        <v>61</v>
      </c>
      <c r="D3" s="68" t="s">
        <v>4</v>
      </c>
    </row>
    <row r="4" spans="1:4" ht="24.75" thickBot="1" x14ac:dyDescent="0.6">
      <c r="A4" s="49" t="s">
        <v>66</v>
      </c>
      <c r="B4" s="77">
        <f>Mean!H14</f>
        <v>1.7142857142857142</v>
      </c>
      <c r="C4" s="77">
        <f>Mean!I14</f>
        <v>4.0824829046386304</v>
      </c>
      <c r="D4" s="81" t="str">
        <f>IF(B4&gt;=2.5,"ประจำ",IF(B4&gt;=1.5,"ส่วนใหญ่",IF(B4&gt;=0.5,"ส่วนน้อย",IF(B4&lt;0.5,"ไม่เคย"))))</f>
        <v>ส่วนใหญ่</v>
      </c>
    </row>
    <row r="5" spans="1:4" ht="24.75" thickBot="1" x14ac:dyDescent="0.6">
      <c r="A5" s="47" t="s">
        <v>6</v>
      </c>
      <c r="B5" s="77" t="e">
        <f>Mean!H18</f>
        <v>#DIV/0!</v>
      </c>
      <c r="C5" s="77">
        <f>Mean!I18</f>
        <v>0</v>
      </c>
      <c r="D5" s="81" t="e">
        <f>IF(B5&gt;=2.5,"ประจำ",IF(B5&gt;=1.5,"ส่วนใหญ่",IF(B5&gt;=0.5,"ส่วนน้อย",IF(B5&lt;0.5,"ไม่เคย"))))</f>
        <v>#DIV/0!</v>
      </c>
    </row>
    <row r="6" spans="1:4" ht="30" customHeight="1" thickBot="1" x14ac:dyDescent="0.6">
      <c r="A6" s="47" t="s">
        <v>72</v>
      </c>
      <c r="B6" s="77" t="e">
        <f>Mean!H23</f>
        <v>#DIV/0!</v>
      </c>
      <c r="C6" s="77">
        <f>Mean!I23</f>
        <v>0</v>
      </c>
      <c r="D6" s="81" t="e">
        <f t="shared" ref="D6:D16" si="0">IF(B6&gt;=2.5,"ประจำ",IF(B6&gt;=1.5,"ส่วนใหญ่",IF(B6&gt;=0.5,"ส่วนน้อย",IF(B6&lt;0.5,"ไม่เคย"))))</f>
        <v>#DIV/0!</v>
      </c>
    </row>
    <row r="7" spans="1:4" ht="30.75" customHeight="1" thickBot="1" x14ac:dyDescent="0.6">
      <c r="A7" s="82" t="s">
        <v>74</v>
      </c>
      <c r="B7" s="77" t="e">
        <f>Mean!H28</f>
        <v>#DIV/0!</v>
      </c>
      <c r="C7" s="77">
        <f>Mean!I28</f>
        <v>0</v>
      </c>
      <c r="D7" s="81" t="e">
        <f t="shared" si="0"/>
        <v>#DIV/0!</v>
      </c>
    </row>
    <row r="8" spans="1:4" ht="24.75" thickBot="1" x14ac:dyDescent="0.6">
      <c r="A8" s="47" t="s">
        <v>15</v>
      </c>
      <c r="B8" s="77" t="e">
        <f>Mean!H33</f>
        <v>#DIV/0!</v>
      </c>
      <c r="C8" s="77">
        <f>Mean!I33</f>
        <v>0</v>
      </c>
      <c r="D8" s="81" t="e">
        <f t="shared" si="0"/>
        <v>#DIV/0!</v>
      </c>
    </row>
    <row r="9" spans="1:4" ht="24.75" thickBot="1" x14ac:dyDescent="0.6">
      <c r="A9" s="47" t="s">
        <v>18</v>
      </c>
      <c r="B9" s="77" t="e">
        <f>Mean!H38</f>
        <v>#DIV/0!</v>
      </c>
      <c r="C9" s="77">
        <f>Mean!I38</f>
        <v>0</v>
      </c>
      <c r="D9" s="81" t="e">
        <f t="shared" si="0"/>
        <v>#DIV/0!</v>
      </c>
    </row>
    <row r="10" spans="1:4" ht="30" customHeight="1" thickBot="1" x14ac:dyDescent="0.6">
      <c r="A10" s="47" t="s">
        <v>24</v>
      </c>
      <c r="B10" s="77" t="e">
        <f>Mean!H47</f>
        <v>#DIV/0!</v>
      </c>
      <c r="C10" s="77">
        <f>Mean!I47</f>
        <v>0</v>
      </c>
      <c r="D10" s="81" t="e">
        <f t="shared" si="0"/>
        <v>#DIV/0!</v>
      </c>
    </row>
    <row r="11" spans="1:4" ht="24.75" thickBot="1" x14ac:dyDescent="0.6">
      <c r="A11" s="47" t="s">
        <v>25</v>
      </c>
      <c r="B11" s="77" t="e">
        <f>Mean!H48</f>
        <v>#DIV/0!</v>
      </c>
      <c r="C11" s="77">
        <f>Mean!I48</f>
        <v>0</v>
      </c>
      <c r="D11" s="81" t="e">
        <f t="shared" si="0"/>
        <v>#DIV/0!</v>
      </c>
    </row>
    <row r="12" spans="1:4" ht="24.75" thickBot="1" x14ac:dyDescent="0.6">
      <c r="A12" s="47" t="s">
        <v>30</v>
      </c>
      <c r="B12" s="77" t="e">
        <f>Mean!H55</f>
        <v>#DIV/0!</v>
      </c>
      <c r="C12" s="77">
        <f>Mean!I55</f>
        <v>0</v>
      </c>
      <c r="D12" s="81" t="e">
        <f t="shared" si="0"/>
        <v>#DIV/0!</v>
      </c>
    </row>
    <row r="13" spans="1:4" ht="24.75" thickBot="1" x14ac:dyDescent="0.6">
      <c r="A13" s="47" t="s">
        <v>31</v>
      </c>
      <c r="B13" s="77" t="e">
        <f>Mean!H56</f>
        <v>#DIV/0!</v>
      </c>
      <c r="C13" s="77">
        <f>Mean!I56</f>
        <v>0</v>
      </c>
      <c r="D13" s="81" t="e">
        <f t="shared" si="0"/>
        <v>#DIV/0!</v>
      </c>
    </row>
    <row r="14" spans="1:4" ht="29.25" customHeight="1" thickBot="1" x14ac:dyDescent="0.6">
      <c r="A14" s="47" t="s">
        <v>84</v>
      </c>
      <c r="B14" s="77" t="e">
        <f>Mean!H57</f>
        <v>#DIV/0!</v>
      </c>
      <c r="C14" s="77">
        <f>Mean!I57</f>
        <v>0</v>
      </c>
      <c r="D14" s="81" t="e">
        <f t="shared" si="0"/>
        <v>#DIV/0!</v>
      </c>
    </row>
    <row r="15" spans="1:4" ht="29.25" customHeight="1" thickBot="1" x14ac:dyDescent="0.6">
      <c r="A15" s="47" t="s">
        <v>85</v>
      </c>
      <c r="B15" s="77" t="e">
        <f>Mean!H58</f>
        <v>#DIV/0!</v>
      </c>
      <c r="C15" s="77">
        <f>Mean!I58</f>
        <v>0</v>
      </c>
      <c r="D15" s="81" t="e">
        <f t="shared" si="0"/>
        <v>#DIV/0!</v>
      </c>
    </row>
    <row r="16" spans="1:4" ht="24.75" thickBot="1" x14ac:dyDescent="0.6">
      <c r="A16" s="72" t="s">
        <v>44</v>
      </c>
      <c r="B16" s="71" t="e">
        <f>SUM(B4:B15)/12</f>
        <v>#DIV/0!</v>
      </c>
      <c r="C16" s="71">
        <f>STDEV(C4:C15)</f>
        <v>1.1785113019775793</v>
      </c>
      <c r="D16" s="81" t="e">
        <f t="shared" si="0"/>
        <v>#DIV/0!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F867B-1564-4D54-B8F8-6EA21B16D29F}">
  <dimension ref="A1:J9"/>
  <sheetViews>
    <sheetView tabSelected="1" workbookViewId="0">
      <selection activeCell="F13" sqref="F13"/>
    </sheetView>
  </sheetViews>
  <sheetFormatPr defaultRowHeight="14.25" x14ac:dyDescent="0.2"/>
  <cols>
    <col min="3" max="3" width="11.25" bestFit="1" customWidth="1"/>
    <col min="4" max="4" width="17.125" customWidth="1"/>
  </cols>
  <sheetData>
    <row r="1" spans="1:10" ht="27.75" x14ac:dyDescent="0.2">
      <c r="A1" s="115" t="s">
        <v>106</v>
      </c>
      <c r="B1" s="115"/>
      <c r="C1" s="115"/>
      <c r="D1" s="115"/>
    </row>
    <row r="2" spans="1:10" ht="24" x14ac:dyDescent="0.2">
      <c r="A2" s="85"/>
      <c r="B2" s="85"/>
      <c r="C2" s="85"/>
      <c r="D2" s="86"/>
      <c r="G2" s="33"/>
    </row>
    <row r="3" spans="1:10" ht="24" x14ac:dyDescent="0.2">
      <c r="A3" s="13" t="s">
        <v>100</v>
      </c>
      <c r="B3" s="13"/>
      <c r="C3" s="13" t="s">
        <v>5</v>
      </c>
      <c r="D3" s="13" t="s">
        <v>4</v>
      </c>
    </row>
    <row r="4" spans="1:10" ht="24" x14ac:dyDescent="0.2">
      <c r="A4" s="15" t="s">
        <v>101</v>
      </c>
      <c r="B4" s="83" t="e">
        <f>พอเพียง!B14</f>
        <v>#DIV/0!</v>
      </c>
      <c r="C4" s="113">
        <f>พอเพียง!C14</f>
        <v>1.4405186669839374</v>
      </c>
      <c r="D4" s="84" t="e">
        <f>IF(B4&gt;=2.5,"ประจำ",IF(B4&gt;=1.5,"ส่วนใหญ่",IF(B4&gt;=0.5,"ส่วนน้อย",IF(B4&lt;0.5,"ไม่เคย"))))</f>
        <v>#DIV/0!</v>
      </c>
    </row>
    <row r="5" spans="1:10" ht="24" x14ac:dyDescent="0.2">
      <c r="A5" s="15" t="s">
        <v>102</v>
      </c>
      <c r="B5" s="84" t="e">
        <f>วินัย!B14</f>
        <v>#DIV/0!</v>
      </c>
      <c r="C5" s="113">
        <f>วินัย!C14</f>
        <v>1.4584670044543644</v>
      </c>
      <c r="D5" s="84" t="e">
        <f t="shared" ref="D5:D9" si="0">IF(B5&gt;=2.5,"ประจำ",IF(B5&gt;=1.5,"ส่วนใหญ่",IF(B5&gt;=0.5,"ส่วนน้อย",IF(B5&lt;0.5,"ไม่เคย"))))</f>
        <v>#DIV/0!</v>
      </c>
    </row>
    <row r="6" spans="1:10" ht="24" x14ac:dyDescent="0.2">
      <c r="A6" s="15" t="s">
        <v>103</v>
      </c>
      <c r="B6" s="84" t="e">
        <f>สุจริต!B14</f>
        <v>#DIV/0!</v>
      </c>
      <c r="C6" s="113">
        <f>สุจริต!C14</f>
        <v>0.83166499665831006</v>
      </c>
      <c r="D6" s="84" t="e">
        <f t="shared" si="0"/>
        <v>#DIV/0!</v>
      </c>
      <c r="J6" s="33"/>
    </row>
    <row r="7" spans="1:10" ht="24" x14ac:dyDescent="0.2">
      <c r="A7" s="15" t="s">
        <v>104</v>
      </c>
      <c r="B7" s="84" t="e">
        <f>จิตอาสา!B12</f>
        <v>#DIV/0!</v>
      </c>
      <c r="C7" s="113">
        <f>จิตอาสา!C12</f>
        <v>2.171297731288377</v>
      </c>
      <c r="D7" s="84" t="e">
        <f t="shared" si="0"/>
        <v>#DIV/0!</v>
      </c>
    </row>
    <row r="8" spans="1:10" ht="24" x14ac:dyDescent="0.2">
      <c r="A8" s="15" t="s">
        <v>105</v>
      </c>
      <c r="B8" s="84" t="e">
        <f>กตัญญู!$B$16</f>
        <v>#DIV/0!</v>
      </c>
      <c r="C8" s="113">
        <f>กตัญญู!$C$16</f>
        <v>1.1785113019775793</v>
      </c>
      <c r="D8" s="84" t="e">
        <f t="shared" si="0"/>
        <v>#DIV/0!</v>
      </c>
    </row>
    <row r="9" spans="1:10" ht="24" x14ac:dyDescent="0.2">
      <c r="A9" s="13" t="s">
        <v>44</v>
      </c>
      <c r="B9" s="15" t="e">
        <f>SUM(B4:B8)/5</f>
        <v>#DIV/0!</v>
      </c>
      <c r="C9" s="114">
        <f>STDEV(C4:C8)</f>
        <v>0.49262752408412286</v>
      </c>
      <c r="D9" s="84" t="e">
        <f t="shared" si="0"/>
        <v>#DIV/0!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1.ข้อมูลทั่วไป</vt:lpstr>
      <vt:lpstr>2.แบบประเมิน</vt:lpstr>
      <vt:lpstr>Mean</vt:lpstr>
      <vt:lpstr>พอเพียง</vt:lpstr>
      <vt:lpstr>วินัย</vt:lpstr>
      <vt:lpstr>สุจริต</vt:lpstr>
      <vt:lpstr>จิตอาสา</vt:lpstr>
      <vt:lpstr>กตัญญู</vt:lpstr>
      <vt:lpstr>รวม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 BOOK</cp:lastModifiedBy>
  <cp:lastPrinted>2022-04-25T09:11:11Z</cp:lastPrinted>
  <dcterms:created xsi:type="dcterms:W3CDTF">2022-03-22T13:34:57Z</dcterms:created>
  <dcterms:modified xsi:type="dcterms:W3CDTF">2022-05-03T09:41:50Z</dcterms:modified>
</cp:coreProperties>
</file>