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้าเงาะ\พี่เงาะ (งาน)\งบประมาณ 68\การขับเคลื่อน\คู่มือ\3. พฤติกรรมที่เปลี่ยนแปลง\"/>
    </mc:Choice>
  </mc:AlternateContent>
  <xr:revisionPtr revIDLastSave="0" documentId="13_ncr:1_{032E38FB-91A4-4AA2-9ABF-0923A845EACA}" xr6:coauthVersionLast="47" xr6:coauthVersionMax="47" xr10:uidLastSave="{00000000-0000-0000-0000-000000000000}"/>
  <bookViews>
    <workbookView xWindow="-120" yWindow="-120" windowWidth="29040" windowHeight="15720" xr2:uid="{5802BEF0-E6DF-4B24-98C7-80F72F25ED73}"/>
  </bookViews>
  <sheets>
    <sheet name="Mean" sheetId="7" r:id="rId1"/>
    <sheet name="Sheet1" sheetId="12" state="hidden" r:id="rId2"/>
    <sheet name="1.ข้อมูลทั่วไป" sheetId="8" r:id="rId3"/>
    <sheet name="2.แบบประเมิน" sheetId="9" r:id="rId4"/>
    <sheet name="พอเพียง" sheetId="1" r:id="rId5"/>
    <sheet name="วินัย" sheetId="2" r:id="rId6"/>
    <sheet name="สุจริต" sheetId="3" r:id="rId7"/>
    <sheet name="จิตอาสา" sheetId="4" r:id="rId8"/>
    <sheet name="กตัญญู" sheetId="5" r:id="rId9"/>
    <sheet name="รวม" sheetId="6" r:id="rId10"/>
    <sheet name="3.มาตราฐานทางจริยธรรม " sheetId="11" r:id="rId11"/>
    <sheet name="4.สรุปมาตราฐานทางจริยธรรม" sheetId="10" r:id="rId12"/>
  </sheets>
  <externalReferences>
    <externalReference r:id="rId1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7" l="1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B13" i="7"/>
  <c r="C13" i="7"/>
  <c r="D13" i="7"/>
  <c r="E13" i="7"/>
  <c r="B5" i="7"/>
  <c r="C5" i="7"/>
  <c r="D5" i="7"/>
  <c r="E5" i="7"/>
  <c r="B6" i="7"/>
  <c r="C6" i="7"/>
  <c r="D6" i="7"/>
  <c r="E6" i="7"/>
  <c r="B7" i="7" l="1"/>
  <c r="C7" i="7"/>
  <c r="D7" i="7"/>
  <c r="E7" i="7"/>
  <c r="C18" i="10" l="1"/>
  <c r="C17" i="10"/>
  <c r="C6" i="10"/>
  <c r="C5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4" i="10"/>
  <c r="C4" i="10"/>
  <c r="F11" i="9"/>
  <c r="F6" i="7" s="1"/>
  <c r="G6" i="7" s="1"/>
  <c r="H6" i="7" s="1"/>
  <c r="D18" i="10" l="1"/>
  <c r="E6" i="10"/>
  <c r="F6" i="10"/>
  <c r="E6" i="11" s="1"/>
  <c r="E5" i="10"/>
  <c r="F5" i="10"/>
  <c r="E5" i="11" s="1"/>
  <c r="F4" i="10"/>
  <c r="E4" i="11" s="1"/>
  <c r="E4" i="10"/>
  <c r="C7" i="10" l="1"/>
  <c r="F39" i="9"/>
  <c r="F34" i="7" s="1"/>
  <c r="G34" i="7" s="1"/>
  <c r="H34" i="7" s="1"/>
  <c r="F38" i="9"/>
  <c r="F33" i="7" s="1"/>
  <c r="G33" i="7" s="1"/>
  <c r="H33" i="7" s="1"/>
  <c r="F37" i="9"/>
  <c r="F32" i="7" s="1"/>
  <c r="G32" i="7" s="1"/>
  <c r="H32" i="7" s="1"/>
  <c r="F36" i="9"/>
  <c r="F31" i="7" s="1"/>
  <c r="G31" i="7" s="1"/>
  <c r="H31" i="7" s="1"/>
  <c r="F35" i="9"/>
  <c r="F30" i="7" s="1"/>
  <c r="G30" i="7" s="1"/>
  <c r="H30" i="7" s="1"/>
  <c r="F34" i="9"/>
  <c r="F33" i="9"/>
  <c r="F28" i="7" s="1"/>
  <c r="G28" i="7" s="1"/>
  <c r="H28" i="7" s="1"/>
  <c r="F32" i="9"/>
  <c r="F27" i="7" s="1"/>
  <c r="G27" i="7" s="1"/>
  <c r="H27" i="7" s="1"/>
  <c r="F31" i="9"/>
  <c r="F26" i="7" s="1"/>
  <c r="G26" i="7" s="1"/>
  <c r="H26" i="7" s="1"/>
  <c r="F30" i="9"/>
  <c r="F25" i="7" s="1"/>
  <c r="G25" i="7" s="1"/>
  <c r="H25" i="7" s="1"/>
  <c r="F29" i="9"/>
  <c r="F24" i="7" s="1"/>
  <c r="G24" i="7" s="1"/>
  <c r="H24" i="7" s="1"/>
  <c r="F28" i="9"/>
  <c r="F23" i="7" s="1"/>
  <c r="G23" i="7" s="1"/>
  <c r="H23" i="7" s="1"/>
  <c r="F27" i="9"/>
  <c r="F26" i="9"/>
  <c r="F25" i="9"/>
  <c r="F20" i="7" s="1"/>
  <c r="G20" i="7" s="1"/>
  <c r="H20" i="7" s="1"/>
  <c r="F24" i="9"/>
  <c r="F19" i="7" s="1"/>
  <c r="G19" i="7" s="1"/>
  <c r="H19" i="7" s="1"/>
  <c r="F23" i="9"/>
  <c r="F18" i="7" s="1"/>
  <c r="G18" i="7" s="1"/>
  <c r="H18" i="7" s="1"/>
  <c r="F22" i="9"/>
  <c r="F17" i="7" s="1"/>
  <c r="G17" i="7" s="1"/>
  <c r="H17" i="7" s="1"/>
  <c r="F21" i="9"/>
  <c r="F16" i="7" s="1"/>
  <c r="G16" i="7" s="1"/>
  <c r="H16" i="7" s="1"/>
  <c r="F20" i="9"/>
  <c r="F15" i="7" s="1"/>
  <c r="G15" i="7" s="1"/>
  <c r="H15" i="7" s="1"/>
  <c r="F19" i="9"/>
  <c r="F18" i="9"/>
  <c r="F13" i="7" s="1"/>
  <c r="G13" i="7" s="1"/>
  <c r="H13" i="7" s="1"/>
  <c r="F17" i="9"/>
  <c r="F12" i="7" s="1"/>
  <c r="G12" i="7" s="1"/>
  <c r="H12" i="7" s="1"/>
  <c r="F16" i="9"/>
  <c r="F11" i="7" s="1"/>
  <c r="G11" i="7" s="1"/>
  <c r="H11" i="7" s="1"/>
  <c r="F15" i="9"/>
  <c r="F10" i="7" s="1"/>
  <c r="G10" i="7" s="1"/>
  <c r="H10" i="7" s="1"/>
  <c r="F14" i="9"/>
  <c r="F9" i="7" s="1"/>
  <c r="G9" i="7" s="1"/>
  <c r="H9" i="7" s="1"/>
  <c r="F13" i="9"/>
  <c r="F8" i="7" s="1"/>
  <c r="G8" i="7" s="1"/>
  <c r="H8" i="7" s="1"/>
  <c r="F12" i="9"/>
  <c r="F10" i="9"/>
  <c r="F5" i="7" s="1"/>
  <c r="G5" i="7" s="1"/>
  <c r="H5" i="7" s="1"/>
  <c r="B28" i="8"/>
  <c r="C25" i="8" s="1"/>
  <c r="B22" i="8"/>
  <c r="C21" i="8" s="1"/>
  <c r="B16" i="8"/>
  <c r="C13" i="8" s="1"/>
  <c r="B8" i="8"/>
  <c r="F29" i="7" l="1"/>
  <c r="G29" i="7" s="1"/>
  <c r="H29" i="7" s="1"/>
  <c r="F22" i="7"/>
  <c r="G22" i="7" s="1"/>
  <c r="H22" i="7" s="1"/>
  <c r="F21" i="7"/>
  <c r="G21" i="7" s="1"/>
  <c r="B8" i="3" s="1"/>
  <c r="D8" i="3" s="1"/>
  <c r="F14" i="7"/>
  <c r="G14" i="7" s="1"/>
  <c r="H14" i="7" s="1"/>
  <c r="C7" i="8"/>
  <c r="C8" i="8" s="1"/>
  <c r="C6" i="8"/>
  <c r="C8" i="10"/>
  <c r="E7" i="10"/>
  <c r="F7" i="10"/>
  <c r="E7" i="11" s="1"/>
  <c r="C24" i="8"/>
  <c r="C28" i="8" s="1"/>
  <c r="C26" i="8"/>
  <c r="C11" i="8"/>
  <c r="C10" i="8"/>
  <c r="F7" i="7"/>
  <c r="G7" i="7" s="1"/>
  <c r="H7" i="7" s="1"/>
  <c r="B4" i="3"/>
  <c r="B8" i="2"/>
  <c r="D8" i="2" s="1"/>
  <c r="C12" i="8"/>
  <c r="C27" i="8"/>
  <c r="C14" i="8"/>
  <c r="B9" i="2"/>
  <c r="C15" i="8"/>
  <c r="B10" i="4"/>
  <c r="D10" i="4" s="1"/>
  <c r="C18" i="8"/>
  <c r="B6" i="3"/>
  <c r="D6" i="3" s="1"/>
  <c r="B7" i="4"/>
  <c r="B4" i="4"/>
  <c r="D4" i="4" s="1"/>
  <c r="B6" i="2"/>
  <c r="B6" i="4"/>
  <c r="B5" i="4"/>
  <c r="C19" i="8"/>
  <c r="C20" i="8"/>
  <c r="B7" i="2" l="1"/>
  <c r="D7" i="2" s="1"/>
  <c r="B11" i="3"/>
  <c r="D11" i="3" s="1"/>
  <c r="B10" i="3"/>
  <c r="D10" i="3" s="1"/>
  <c r="B9" i="3"/>
  <c r="D9" i="3" s="1"/>
  <c r="H21" i="7"/>
  <c r="C8" i="3" s="1"/>
  <c r="B8" i="1"/>
  <c r="D8" i="1" s="1"/>
  <c r="B8" i="4"/>
  <c r="D8" i="4" s="1"/>
  <c r="B9" i="4"/>
  <c r="D9" i="4" s="1"/>
  <c r="C4" i="1"/>
  <c r="B4" i="1"/>
  <c r="D4" i="1" s="1"/>
  <c r="C9" i="10"/>
  <c r="E8" i="10"/>
  <c r="F8" i="10"/>
  <c r="E8" i="11" s="1"/>
  <c r="C16" i="8"/>
  <c r="C5" i="3"/>
  <c r="B5" i="3"/>
  <c r="D5" i="3" s="1"/>
  <c r="C4" i="5"/>
  <c r="B4" i="5"/>
  <c r="D4" i="5" s="1"/>
  <c r="C6" i="5"/>
  <c r="B6" i="5"/>
  <c r="D6" i="5" s="1"/>
  <c r="C5" i="5"/>
  <c r="B5" i="5"/>
  <c r="D5" i="5" s="1"/>
  <c r="B7" i="3"/>
  <c r="D7" i="3" s="1"/>
  <c r="C6" i="3"/>
  <c r="C4" i="3"/>
  <c r="C7" i="2"/>
  <c r="B4" i="2"/>
  <c r="D4" i="2" s="1"/>
  <c r="C4" i="2"/>
  <c r="B7" i="1"/>
  <c r="D7" i="1" s="1"/>
  <c r="B6" i="1"/>
  <c r="D6" i="1" s="1"/>
  <c r="C5" i="1"/>
  <c r="B5" i="1"/>
  <c r="D5" i="1" s="1"/>
  <c r="C11" i="3"/>
  <c r="C22" i="8"/>
  <c r="C8" i="1"/>
  <c r="C10" i="4"/>
  <c r="D6" i="4"/>
  <c r="C6" i="2"/>
  <c r="D6" i="2"/>
  <c r="D5" i="4"/>
  <c r="C7" i="4"/>
  <c r="D9" i="2"/>
  <c r="D4" i="3"/>
  <c r="C5" i="4"/>
  <c r="D7" i="4"/>
  <c r="C4" i="4"/>
  <c r="A3" i="1"/>
  <c r="C10" i="3" l="1"/>
  <c r="C9" i="3"/>
  <c r="C5" i="2"/>
  <c r="B5" i="2"/>
  <c r="D5" i="2" s="1"/>
  <c r="B9" i="1"/>
  <c r="D9" i="1" s="1"/>
  <c r="C8" i="4"/>
  <c r="C9" i="4"/>
  <c r="C10" i="10"/>
  <c r="E9" i="10"/>
  <c r="F9" i="10"/>
  <c r="E9" i="11" s="1"/>
  <c r="C6" i="4"/>
  <c r="C7" i="3"/>
  <c r="C9" i="2"/>
  <c r="C8" i="2"/>
  <c r="B10" i="1"/>
  <c r="B4" i="6" s="1"/>
  <c r="D4" i="6" s="1"/>
  <c r="C9" i="1"/>
  <c r="C7" i="5"/>
  <c r="C8" i="6" s="1"/>
  <c r="C7" i="1"/>
  <c r="C6" i="1"/>
  <c r="B7" i="5"/>
  <c r="B8" i="6" s="1"/>
  <c r="D8" i="6" s="1"/>
  <c r="B11" i="4"/>
  <c r="B7" i="6" s="1"/>
  <c r="D7" i="6" s="1"/>
  <c r="B12" i="3"/>
  <c r="B10" i="2"/>
  <c r="C12" i="3" l="1"/>
  <c r="C6" i="6" s="1"/>
  <c r="C11" i="10"/>
  <c r="E10" i="10"/>
  <c r="F10" i="10"/>
  <c r="E10" i="11" s="1"/>
  <c r="C11" i="4"/>
  <c r="C7" i="6" s="1"/>
  <c r="C10" i="2"/>
  <c r="C5" i="6" s="1"/>
  <c r="C10" i="1"/>
  <c r="C4" i="6" s="1"/>
  <c r="D11" i="4"/>
  <c r="D10" i="1"/>
  <c r="D7" i="5"/>
  <c r="D10" i="2"/>
  <c r="B5" i="6"/>
  <c r="D5" i="6" s="1"/>
  <c r="D12" i="3"/>
  <c r="B6" i="6"/>
  <c r="C12" i="10" l="1"/>
  <c r="E11" i="10"/>
  <c r="F11" i="10"/>
  <c r="E11" i="11" s="1"/>
  <c r="C9" i="6"/>
  <c r="B9" i="6"/>
  <c r="D9" i="6" s="1"/>
  <c r="D6" i="6"/>
  <c r="F12" i="10" l="1"/>
  <c r="E12" i="11" s="1"/>
  <c r="E12" i="10"/>
  <c r="C13" i="10"/>
  <c r="F13" i="10" l="1"/>
  <c r="E13" i="11" s="1"/>
  <c r="E13" i="10"/>
  <c r="C14" i="10"/>
  <c r="F14" i="10" l="1"/>
  <c r="E14" i="11" s="1"/>
  <c r="E14" i="10"/>
  <c r="C15" i="10"/>
  <c r="F15" i="10" l="1"/>
  <c r="E15" i="11" s="1"/>
  <c r="E15" i="10"/>
  <c r="C16" i="10"/>
  <c r="F16" i="10" l="1"/>
  <c r="E16" i="11" s="1"/>
  <c r="E16" i="10"/>
  <c r="F17" i="10"/>
  <c r="E17" i="11" s="1"/>
  <c r="F17" i="11" s="1"/>
  <c r="F18" i="10" s="1"/>
  <c r="E17" i="10"/>
  <c r="E18" i="10" s="1"/>
</calcChain>
</file>

<file path=xl/sharedStrings.xml><?xml version="1.0" encoding="utf-8"?>
<sst xmlns="http://schemas.openxmlformats.org/spreadsheetml/2006/main" count="250" uniqueCount="113">
  <si>
    <t>คุณธรรมพอเพียง</t>
  </si>
  <si>
    <t>S.D</t>
  </si>
  <si>
    <t>ระดับพฤติกรรม</t>
  </si>
  <si>
    <t>รวม</t>
  </si>
  <si>
    <t>คุณธรรมวินัย</t>
  </si>
  <si>
    <t>ประเด็นคำถาม</t>
  </si>
  <si>
    <t>คุณธรรมสุจริต</t>
  </si>
  <si>
    <t>คุณธรรมจิตอาสา</t>
  </si>
  <si>
    <t>คุณธรรมกตัญญู</t>
  </si>
  <si>
    <t>ระดับพฤติกรรมคุณธรรม จำแนกเป็นรายด้าน</t>
  </si>
  <si>
    <t>คุณธรรม</t>
  </si>
  <si>
    <t>S.D.</t>
  </si>
  <si>
    <t>1. พอเพียง</t>
  </si>
  <si>
    <t xml:space="preserve">2. วินัย  </t>
  </si>
  <si>
    <t>3. สุจริต</t>
  </si>
  <si>
    <t>4. จิตอาสา</t>
  </si>
  <si>
    <t>5. กตัญญู</t>
  </si>
  <si>
    <t>ประจำ(คะแนน)</t>
  </si>
  <si>
    <t>ส่วนใหญ่(คะแนน)</t>
  </si>
  <si>
    <t>ส่วนน้อย(คะแนน)</t>
  </si>
  <si>
    <t>ไม่เคย(คะแนน)</t>
  </si>
  <si>
    <t>รวม(คน)</t>
  </si>
  <si>
    <t>ข้อมูลทั่วไป</t>
  </si>
  <si>
    <t>จำนวน (คน)</t>
  </si>
  <si>
    <t>ร้อยละ</t>
  </si>
  <si>
    <t xml:space="preserve">1. เพศ </t>
  </si>
  <si>
    <t xml:space="preserve">      ชาย</t>
  </si>
  <si>
    <t xml:space="preserve">      หญิง</t>
  </si>
  <si>
    <t>2. กลุ่มบุคลากร</t>
  </si>
  <si>
    <t xml:space="preserve">     ข้าราชการ</t>
  </si>
  <si>
    <t xml:space="preserve">     ลูกจ้างประจำ</t>
  </si>
  <si>
    <t xml:space="preserve">     พนักงานราชการ</t>
  </si>
  <si>
    <t xml:space="preserve">     พนักงานกระทรวงสาธารณสุข</t>
  </si>
  <si>
    <t xml:space="preserve">     ลูกจ้างชั่วคราว</t>
  </si>
  <si>
    <t xml:space="preserve">     จ้างเหมาบริการ</t>
  </si>
  <si>
    <t>3. อายุ</t>
  </si>
  <si>
    <t>4. การศึกษา</t>
  </si>
  <si>
    <t xml:space="preserve">     อนุปริญญา/เทียบเท่า</t>
  </si>
  <si>
    <t xml:space="preserve">     ปริญญาตรี</t>
  </si>
  <si>
    <t xml:space="preserve">     ปริญญาโท</t>
  </si>
  <si>
    <t xml:space="preserve">     ปริญญาเอก</t>
  </si>
  <si>
    <t>5. สังกัดกลุ่มงาน/กอง</t>
  </si>
  <si>
    <t>ศูนย์ปฏิบัติการต่อต้านการทุจริต กระทรวงสาธารณสุข</t>
  </si>
  <si>
    <t>ชื่อหน่วยงาน ศูนย์ปฏิบัติการต่อต้านการทุจริต กระทรวงสาธารณสุข</t>
  </si>
  <si>
    <t>สำนักงานปลัดกระทรวงสาธารณสุข</t>
  </si>
  <si>
    <t>ส่วนที่ ๒ แบบประเมินพฤติกรรมที่เปลี่ยนแปลงในทางที่ดีขึ้นตามคุณธรรมเป้าหมายที่กำหนด</t>
  </si>
  <si>
    <t>ประจำ(คน)</t>
  </si>
  <si>
    <t>ส่วนใหญ่(คน)</t>
  </si>
  <si>
    <t>ส่วนน้อย(คน)</t>
  </si>
  <si>
    <t>ไม่เคย(คน)</t>
  </si>
  <si>
    <t>ข้อที่</t>
  </si>
  <si>
    <t>พฤติกรรม</t>
  </si>
  <si>
    <t>ปฏิบัติตามหลักศาสนาที่ตนนับถือและเคารพในความแตกต่างของการนับถือศาสนา</t>
  </si>
  <si>
    <t>ไม่ต่อต้านหรือกระทำการอันอาจเป็นปฏิปักษ์ต่อการปกครองระบอบประชาธิปไตยอันมีพระมหากษัตริย์ทรงเป็นประมุข</t>
  </si>
  <si>
    <t>กล้ารับผิดชอบในความผิดพลาดพร้อมรับการตรวจสอบ ไม่กล่าวโทษผู้อื่นเมื่อเกิดข้อผิดพลาด</t>
  </si>
  <si>
    <t>ยอมรับฟังความคิดเห็นของผู้อื่นพร้อมที่จะแก้ไขเมื่อพบข้อผิดพลาด ให้คำปรึกษาแนะนำผู้อื่นด้วยความซื่อสัตย์ ตรงไปตรงมา</t>
  </si>
  <si>
    <t>บันทึกคัดค้านการดำเนินการที่ไม่ถูกต้องในรายงานการประชุมหรือในการเสนอเรื่อง แล้วแต่กรณี</t>
  </si>
  <si>
    <t>หลีกเลี่ยงกิจกรรมใด ๆ ที่ทำให้เสื่อมเสียชื่อเสียง หรือทำให้ประชาชนขาดความไว้วางใจ</t>
  </si>
  <si>
    <t>ตัดสินใจและกระทำการใด ๆ บนพื้นฐานของหลักการกฎหมาย หลักคุณธรรมโดยยึดประเทศซาติ และมนุษยธรรม</t>
  </si>
  <si>
    <t>มุ่งพัฒนาตนเองอย่างต่อเนื่องรักษาและพัฒนามาตรฐานการทำงานที่ดี</t>
  </si>
  <si>
    <t>ให้บริการด้วยความเต็มใจยิ้มแย้ม แจ่มใส รักษาประโยชน์ และเคารพศักดิ์ศรีของทุกคน ทุกบทบาท</t>
  </si>
  <si>
    <t>ปกป้องผลประโยชน์ของชาติและสาธารณะและประพฤติตนเป็นแบบอย่างที่ดีของประชาชน</t>
  </si>
  <si>
    <t>คำถามเชิง</t>
  </si>
  <si>
    <t xml:space="preserve"> +</t>
  </si>
  <si>
    <t>ปฏิบัติหน้าที่ให้ถูกต้องชอบธรรมมีเหตุผล กล้ายอมรับผลดีและผลเสียที่เกิดจากการกระทำของตนเอง</t>
  </si>
  <si>
    <t>ปฏิบัติงานด้วยความรับผิดชอบให้งานบรรลุผลสำเร็จตามเป้าหมาย และแสวงหาวิธีปฏิบัติงานให้มีประสิทธิภาพและประหยัดมากขึ้น</t>
  </si>
  <si>
    <t>ปฏิบัติหน้าที่ด้วยความเที่ยงธรรมปราศจากอคติ ไม่เลือกปฏิบัติ กรณีที่มีเหตุจำเป็นต้องปฏิบัติต่อกลุ่มที่ควรได้รับความคุ้มครองอย่างมีเหตุมีผล</t>
  </si>
  <si>
    <t>พัฒนาตนเองให้มีความอุตสาหะขยันหมั่นเพียร ประหยัดรับรู้ถึงความสามารถของตน มองโลกในแง่ดี เอื้อเฟื้อเผื่อแผ่แก่บุคคลอื่น</t>
  </si>
  <si>
    <t>มาตรฐานทางจริยธรรมสำหรับเจ้าหน้าที่ของรัฐ
ตามพระราชบัญญัติมาตรฐานทางจริยธรรม พ.ศ. ๒๕๖๒ ประมวลจริยธรรมข้าราชการพลเรือน พ.ศ. ๒๕๖๔ 
และข้อกำหนดจริยธรรมเจ้าหน้าที่ของรัฐสำนักงานปลัดกระทรวงสาธารณสุข พ.ศ. ๒๕๖๔</t>
  </si>
  <si>
    <t>ร้อยละ/ตอบถูก (คน)</t>
  </si>
  <si>
    <t>ตอบผิด (คน)</t>
  </si>
  <si>
    <t>ตอบถูก (คน)</t>
  </si>
  <si>
    <t xml:space="preserve">     น้อยกว่าหรือเท่ากับ 25 ปี</t>
  </si>
  <si>
    <t xml:space="preserve">     ๒๖ - ๓๖ ปี</t>
  </si>
  <si>
    <t xml:space="preserve">     ๓๗ - ๔๗ ปี</t>
  </si>
  <si>
    <t xml:space="preserve">     ๔๘ ปี ขึ้นไป</t>
  </si>
  <si>
    <t xml:space="preserve">1. ฉันคำนึงถึงการนำกระดาษที่ใช้แล้ว กลับมาใช้ซ้ำ (Reuse) การถอดปลั๊กเครื่องใช้ไฟฟ้า
หลังเลิก งาน การปิดสวิทช์หลอดไฟแสงสว่างทุกครั้งที่ไม่ใช้งาน การ เปิด-ปิด เครื่องปรับอากาศตามช่วงเวลา </t>
  </si>
  <si>
    <t xml:space="preserve">2. ฉันร่วมกิจกรรมรับประทานอาหาร กลางวันร่วมกันทุกครั้งที่มีโอกาส </t>
  </si>
  <si>
    <t>4. ฉันคำนึงถึงการใช้ทรัพย์สินของทาง ราชการอย่างคุ้มค่าทุกครั้ง</t>
  </si>
  <si>
    <t>5. ฉันมุ่งมั่นที่จะดำรงชีวิติด้วยความ พอเพียง พอใจในสถานะเท่าที่เป็นอยู่อย่างมีความสุข</t>
  </si>
  <si>
    <t xml:space="preserve">6. ฉันใช้ชีวิตอย่างพอเพียงสามารถจัดการ รายรับรายจ่ายของตนเองได้อย่างเหมาะสม </t>
  </si>
  <si>
    <t>8. ฉันทำงานเป็นทีมและคอยช่วยเหลือซึ่ง กันและกันในการทำงาน</t>
  </si>
  <si>
    <t>9. ฉันปฏิบัติราชการโดยคำนึงถึงผลกระทบ ที่อาจเกิดต่อประชาชน อย่างรอบด้าน</t>
  </si>
  <si>
    <t xml:space="preserve">10. ในการปฏิบัติหน้าที่ ฉันคำนึงถึง ประโยชน์ของประชาชน ประโยชน์ของหน่วยงาน ประโยชน์ 
ของทางราชการ เป็นอันดับแรก </t>
  </si>
  <si>
    <t xml:space="preserve">16. ฉันยึดมั่นทำความดี แม้จะอยู่ใน สถานการณ์ยากลำบาก </t>
  </si>
  <si>
    <t xml:space="preserve">19. ฉันปฏิบัติตนตามกฎระเบียบของสังคม เพราะไม่ต้องการให้ประชาชนหรือสังคมเดือดร้อน </t>
  </si>
  <si>
    <t>20. ฉันปฏิบัติกับทุกคนเท่าเทียมกัน ไม่เลือกที่รักมักที่ชัง</t>
  </si>
  <si>
    <t>21. ฉันร่วมดำเนินโครงการรับบริจาคโลหิต ด้วยความภาคภูมิใจทุกครั้งเพื่อช่วยเหลือคนอื่น</t>
  </si>
  <si>
    <t xml:space="preserve">22. หน่วยงานสนับสนุนให้เข้าร่วมกิจกรรม จิตอาสาอย่างสม่ำเสมอ </t>
  </si>
  <si>
    <t>27. ฉันยินดีในการทำกิจกรรมเพื่อสังคม หรือบริจาคเงินสิ่งของแก่ผู้ที่ด้อยโอกาสกว่า</t>
  </si>
  <si>
    <t xml:space="preserve">28. ฉันดูแลบิดามารดาด้วยความรักและเอาใจใส่ </t>
  </si>
  <si>
    <t>29. ฉันยินดีเมื่อเห็นบุคคลอื่นใด้รับการยก ย่องหรือเป็นแบบอย่างที่ดี</t>
  </si>
  <si>
    <t>3. ในการใช้รถยนต์สำนักงานฯ ฉันจะวางแผนเพื่อให้สามารถทำงานได้หลายงาน หรือไป ปฏิบัติงานพร้อมกันได้หลายคน</t>
  </si>
  <si>
    <t xml:space="preserve">23. ฉันเข้าร่วมกิจกรรมจิตอาสาทำประโยชน์ให้แก่ส่วนรวมทุกครั้งที่มีโอกาส </t>
  </si>
  <si>
    <t>25. เมื่อทำงานหรือร่วมกิจกรรมใด ๆ ฉันจะทุ่มเทความพยายามให้กับงานนั้นอย่างสม่ำเสมอ</t>
  </si>
  <si>
    <t>26. ฉันลดการใช้พลาสติก และแยกขยะ เพื่อนำไปทำประโยชน์ต่อไป</t>
  </si>
  <si>
    <t>แบบประเมินพฤติกรรมที่เปลี่ยนแปลงตามคุณธรรมเป้าหมายที่กำหนด</t>
  </si>
  <si>
    <t xml:space="preserve">1. ฉันคำนึงถึงการนำกระดาษที่ใช้แล้ว กลับมาใช้ซ้ำ (Reuse) การถอดปลั๊กเครื่องใช้ไฟฟ้า
หลังเลิกงาน การปิดสวิทช์หลอดไฟแสงสว่างทุกครั้งที่ไม่ใช้งาน การ เปิด-ปิด เครื่องปรับอากาศตามช่วงเวลา </t>
  </si>
  <si>
    <t>4. ฉันคำนึงถึงการใช้ทรัพย์สินของทางราชการอย่างคุ้มค่าทุกครั้ง</t>
  </si>
  <si>
    <t>5. ฉันมุ่งมั่นที่จะดำรงชีวิตด้วยความพอเพียง พอใจ ในสถานะเท่าที่เป็นอยู่อย่างมีความสุข</t>
  </si>
  <si>
    <t>7. ฉันนำองค์ความรู้เกี่ยวกับงานด้านการให้บริการที่ดีมาปฏิบัติในการทำงาน</t>
  </si>
  <si>
    <t>8. ฉันทำงานเป็นทีมและคอยช่วยเหลือซึ่งกันและกันในการทำงาน</t>
  </si>
  <si>
    <t xml:space="preserve">11. ฉันมีความมุ่งมั่นที่จะมาปฏิบัติหน้าที่ให้ เร็วหรือเช้ากว่าเดิม เท่าที่จะทำได้ </t>
  </si>
  <si>
    <t>12. ฉันร่วมกิจกรรมทำบุญทุกครั้งในโอกาส วันสำคัญทางศาสนา</t>
  </si>
  <si>
    <t>13. ในการปฏิบัติงานฉันจะไม่รับของขวัญ และของกำนัลทุกชนิดจากการปฏิบัติหน้าที่ 
(No Gift Poticy)</t>
  </si>
  <si>
    <t>14. ฉันมีความภาคภูมิใจในศักดิ์ศรีการเป็น ข้าราชการ เจ้าหน้าที่ของรัฐ และให้บริการประชาชนด้วยความเคารพ ให้ เกียรติ เท่าเทียม ไม่เลือกปฏิบัติ</t>
  </si>
  <si>
    <t>15. ฉันมีจุดยืนที่ชัดเจน ในการต่อต้านการทุจริต แม้บางครั้งต้องเดือดร้อน</t>
  </si>
  <si>
    <t>17. ฉันประพฤติตนเป็นแบบอย่างที่ดี เพื่อส่งต่อความดีให้ผู้อื่นต่อไป</t>
  </si>
  <si>
    <t>14. ฉันมีความภาคภูมิใจในศักดิ์ศรีการเป็น ข้าราชการ เจ้าหน้าที่ของรัฐ 
และให้บริการประชาชนด้วยความเคารพ ให้ เกียรติ เท่าเทียม ไม่เลือกปฏิบัติ</t>
  </si>
  <si>
    <t>18. ฉันภูมิใจในตนเองเสมอ เมื่อได้ทำความดีแม้ไม่มีใครเห็น</t>
  </si>
  <si>
    <t>24. กิจกรรม 5 ส และ Big Cleaning Day ทุกวันศุกร์ ฉันได้ทำกิจกรรมอย่างสม่ำเสมอแม้ไม่ใช่วันที่กำหนด</t>
  </si>
  <si>
    <t>30. ฉันเสียสละเพื่อส่วนรวม ช่วยเหลือผู้อื่น เคารพกฎระเบียบ และไม่ทำให้ผู้อื่นเดือนร้อน</t>
  </si>
  <si>
    <t>ตัวอย่าง ตารางคำนวนผลการประเมินพฤติกรรมที่เปลี่ยนแปลง (Excel)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</si>
</sst>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 New"/>
      <family val="2"/>
      <charset val="222"/>
    </font>
    <font>
      <sz val="14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8" fillId="2" borderId="0" xfId="0" applyNumberFormat="1" applyFont="1" applyFill="1"/>
    <xf numFmtId="2" fontId="8" fillId="2" borderId="0" xfId="0" applyNumberFormat="1" applyFont="1" applyFill="1" applyAlignment="1">
      <alignment horizontal="left"/>
    </xf>
    <xf numFmtId="0" fontId="8" fillId="2" borderId="0" xfId="0" applyFont="1" applyFill="1"/>
    <xf numFmtId="0" fontId="3" fillId="0" borderId="3" xfId="0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0" xfId="0" applyNumberFormat="1" applyFont="1"/>
    <xf numFmtId="2" fontId="3" fillId="5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center" wrapText="1" indent="2"/>
    </xf>
    <xf numFmtId="2" fontId="10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/>
    <xf numFmtId="0" fontId="2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12" fillId="2" borderId="1" xfId="0" applyFont="1" applyFill="1" applyBorder="1" applyAlignment="1">
      <alignment vertical="top"/>
    </xf>
    <xf numFmtId="0" fontId="14" fillId="0" borderId="1" xfId="0" applyFont="1" applyBorder="1" applyAlignment="1">
      <alignment vertical="top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/>
    <xf numFmtId="0" fontId="14" fillId="2" borderId="1" xfId="0" applyFont="1" applyFill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5" fillId="0" borderId="0" xfId="0" applyFont="1"/>
    <xf numFmtId="0" fontId="14" fillId="0" borderId="1" xfId="0" applyFont="1" applyBorder="1"/>
    <xf numFmtId="0" fontId="16" fillId="2" borderId="1" xfId="0" applyFont="1" applyFill="1" applyBorder="1" applyAlignment="1">
      <alignment vertical="top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6" fillId="2" borderId="1" xfId="0" applyFont="1" applyFill="1" applyBorder="1" applyAlignment="1">
      <alignment vertical="top"/>
    </xf>
    <xf numFmtId="0" fontId="14" fillId="4" borderId="1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 indent="2"/>
    </xf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ปกติ" xfId="0" builtinId="0"/>
    <cellStyle name="เปอร์เซ็นต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2</xdr:row>
      <xdr:rowOff>142876</xdr:rowOff>
    </xdr:from>
    <xdr:ext cx="404813" cy="328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3667" y="613775"/>
              <a:ext cx="404813" cy="328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3667" y="613775"/>
              <a:ext cx="404813" cy="328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9525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47625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1%20&#3611;&#3637;&#3591;&#3610;&#3611;&#3619;&#3632;&#3617;&#3634;&#3603;%202565/9%20&#3649;&#3610;&#3610;&#3611;&#3619;&#3632;&#3648;&#3617;&#3636;&#3609;&#3614;&#3620;&#3605;&#3636;&#3585;&#3619;&#3619;&#3617;/&#3649;&#3610;&#3610;&#3611;&#3619;&#3632;&#3648;&#3617;&#3636;&#3609;&#3614;&#3620;&#3605;&#3636;&#3585;&#3619;&#3619;&#3617;&#3624;&#3611;&#3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1.ข้อมูลทั่วไป"/>
      <sheetName val="2.แบบประเมิน"/>
      <sheetName val="Mean"/>
      <sheetName val="พอเพียง"/>
      <sheetName val="วินัย"/>
      <sheetName val="สุจริต"/>
      <sheetName val="จิตอาสา"/>
      <sheetName val="กตัญญู"/>
      <sheetName val="รวม"/>
    </sheetNames>
    <sheetDataSet>
      <sheetData sheetId="0" refreshError="1"/>
      <sheetData sheetId="1" refreshError="1"/>
      <sheetData sheetId="2" refreshError="1"/>
      <sheetData sheetId="3" refreshError="1">
        <row r="8">
          <cell r="A8" t="str">
            <v>ประเด็นคำถาม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79CC-15D5-4555-824D-2FAA9C5A65E7}">
  <sheetPr>
    <pageSetUpPr fitToPage="1"/>
  </sheetPr>
  <dimension ref="A3:J34"/>
  <sheetViews>
    <sheetView tabSelected="1" zoomScale="89" zoomScaleNormal="89" workbookViewId="0">
      <selection activeCell="Q10" sqref="Q10"/>
    </sheetView>
  </sheetViews>
  <sheetFormatPr defaultColWidth="9.125" defaultRowHeight="21.75" x14ac:dyDescent="0.5"/>
  <cols>
    <col min="1" max="1" width="77" style="2" customWidth="1"/>
    <col min="2" max="2" width="15.75" style="2" customWidth="1"/>
    <col min="3" max="3" width="15.125" style="2" customWidth="1"/>
    <col min="4" max="4" width="15" style="2" customWidth="1"/>
    <col min="5" max="5" width="14.375" style="2" customWidth="1"/>
    <col min="6" max="9" width="9.125" style="2"/>
    <col min="10" max="10" width="14.375" style="2" bestFit="1" customWidth="1"/>
    <col min="11" max="16384" width="9.125" style="2"/>
  </cols>
  <sheetData>
    <row r="3" spans="1:10" x14ac:dyDescent="0.5">
      <c r="A3" s="103" t="s">
        <v>5</v>
      </c>
      <c r="B3" s="104" t="s">
        <v>17</v>
      </c>
      <c r="C3" s="104" t="s">
        <v>18</v>
      </c>
      <c r="D3" s="104" t="s">
        <v>19</v>
      </c>
      <c r="E3" s="104" t="s">
        <v>20</v>
      </c>
      <c r="F3" s="102" t="s">
        <v>21</v>
      </c>
      <c r="G3" s="101"/>
      <c r="H3" s="102" t="s">
        <v>11</v>
      </c>
    </row>
    <row r="4" spans="1:10" ht="22.5" thickBot="1" x14ac:dyDescent="0.55000000000000004">
      <c r="A4" s="103"/>
      <c r="B4" s="105"/>
      <c r="C4" s="105"/>
      <c r="D4" s="105"/>
      <c r="E4" s="105"/>
      <c r="F4" s="102"/>
      <c r="G4" s="101"/>
      <c r="H4" s="102"/>
    </row>
    <row r="5" spans="1:10" s="15" customFormat="1" ht="48.75" thickBot="1" x14ac:dyDescent="0.55000000000000004">
      <c r="A5" s="53" t="s">
        <v>97</v>
      </c>
      <c r="B5" s="9">
        <f>'2.แบบประเมิน'!B10*3</f>
        <v>0</v>
      </c>
      <c r="C5" s="10">
        <f>'2.แบบประเมิน'!C10*2</f>
        <v>0</v>
      </c>
      <c r="D5" s="10">
        <f>'2.แบบประเมิน'!D10*1</f>
        <v>0</v>
      </c>
      <c r="E5" s="10">
        <f>'2.แบบประเมิน'!E10*0</f>
        <v>0</v>
      </c>
      <c r="F5" s="11">
        <f>'2.แบบประเมิน'!F10</f>
        <v>0</v>
      </c>
      <c r="G5" s="12" t="e">
        <f t="shared" ref="G5:G6" si="0">SUM(B5:E5)/F5</f>
        <v>#DIV/0!</v>
      </c>
      <c r="H5" s="12" t="e">
        <f>SQRT(((9*'2.แบบประเมิน'!B10)+(4*'2.แบบประเมิน'!C10)+(1*'2.แบบประเมิน'!D10)+(0*'2.แบบประเมิน'!E10))/'2.แบบประเมิน'!F10-(Mean!G5^2))</f>
        <v>#DIV/0!</v>
      </c>
      <c r="I5" s="13"/>
      <c r="J5" s="14"/>
    </row>
    <row r="6" spans="1:10" s="15" customFormat="1" ht="24.75" thickBot="1" x14ac:dyDescent="0.55000000000000004">
      <c r="A6" s="53" t="s">
        <v>77</v>
      </c>
      <c r="B6" s="9">
        <f>'2.แบบประเมิน'!B11*3</f>
        <v>0</v>
      </c>
      <c r="C6" s="10">
        <f>'2.แบบประเมิน'!C11*2</f>
        <v>0</v>
      </c>
      <c r="D6" s="10">
        <f>'2.แบบประเมิน'!D11*1</f>
        <v>0</v>
      </c>
      <c r="E6" s="10">
        <f>'2.แบบประเมิน'!E11*0</f>
        <v>0</v>
      </c>
      <c r="F6" s="11">
        <f>'2.แบบประเมิน'!F11</f>
        <v>0</v>
      </c>
      <c r="G6" s="12" t="e">
        <f t="shared" si="0"/>
        <v>#DIV/0!</v>
      </c>
      <c r="H6" s="12" t="e">
        <f>SQRT(((9*'2.แบบประเมิน'!B11)+(4*'2.แบบประเมิน'!C11)+(1*'2.แบบประเมิน'!D11)+(0*'2.แบบประเมิน'!E11))/'2.แบบประเมิน'!F11-(Mean!G6^2))</f>
        <v>#DIV/0!</v>
      </c>
      <c r="I6" s="13"/>
      <c r="J6" s="14"/>
    </row>
    <row r="7" spans="1:10" s="15" customFormat="1" ht="48.75" thickBot="1" x14ac:dyDescent="0.55000000000000004">
      <c r="A7" s="40" t="s">
        <v>92</v>
      </c>
      <c r="B7" s="9">
        <f>'2.แบบประเมิน'!B12*3</f>
        <v>0</v>
      </c>
      <c r="C7" s="10">
        <f>'2.แบบประเมิน'!C12*2</f>
        <v>0</v>
      </c>
      <c r="D7" s="10">
        <f>'2.แบบประเมิน'!D12*1</f>
        <v>0</v>
      </c>
      <c r="E7" s="10">
        <f>'2.แบบประเมิน'!E12*0</f>
        <v>0</v>
      </c>
      <c r="F7" s="11">
        <f>'2.แบบประเมิน'!F12</f>
        <v>0</v>
      </c>
      <c r="G7" s="12" t="e">
        <f t="shared" ref="G7:G9" si="1">SUM(B7:E7)/F7</f>
        <v>#DIV/0!</v>
      </c>
      <c r="H7" s="12" t="e">
        <f>SQRT(((9*'2.แบบประเมิน'!B12)+(4*'2.แบบประเมิน'!C12)+(1*'2.แบบประเมิน'!D12)+(0*'2.แบบประเมิน'!E12))/'2.แบบประเมิน'!F12-(Mean!G7^2))</f>
        <v>#DIV/0!</v>
      </c>
      <c r="I7" s="13"/>
      <c r="J7" s="14"/>
    </row>
    <row r="8" spans="1:10" s="15" customFormat="1" ht="24.75" thickBot="1" x14ac:dyDescent="0.6">
      <c r="A8" s="37" t="s">
        <v>98</v>
      </c>
      <c r="B8" s="9">
        <f>'2.แบบประเมิน'!B13*3</f>
        <v>0</v>
      </c>
      <c r="C8" s="10">
        <f>'2.แบบประเมิน'!C13*2</f>
        <v>0</v>
      </c>
      <c r="D8" s="10">
        <f>'2.แบบประเมิน'!D13*1</f>
        <v>0</v>
      </c>
      <c r="E8" s="10">
        <f>'2.แบบประเมิน'!E13*0</f>
        <v>0</v>
      </c>
      <c r="F8" s="11">
        <f>'2.แบบประเมิน'!F13</f>
        <v>0</v>
      </c>
      <c r="G8" s="12" t="e">
        <f t="shared" si="1"/>
        <v>#DIV/0!</v>
      </c>
      <c r="H8" s="12" t="e">
        <f>SQRT(((9*'2.แบบประเมิน'!B13)+(4*'2.แบบประเมิน'!C13)+(1*'2.แบบประเมิน'!D13)+(0*'2.แบบประเมิน'!E13))/'2.แบบประเมิน'!F13-(Mean!G8^2))</f>
        <v>#DIV/0!</v>
      </c>
    </row>
    <row r="9" spans="1:10" s="15" customFormat="1" ht="24.75" thickBot="1" x14ac:dyDescent="0.55000000000000004">
      <c r="A9" s="53" t="s">
        <v>99</v>
      </c>
      <c r="B9" s="9">
        <f>'2.แบบประเมิน'!B14*3</f>
        <v>0</v>
      </c>
      <c r="C9" s="10">
        <f>'2.แบบประเมิน'!C14*2</f>
        <v>0</v>
      </c>
      <c r="D9" s="10">
        <f>'2.แบบประเมิน'!D14*1</f>
        <v>0</v>
      </c>
      <c r="E9" s="10">
        <f>'2.แบบประเมิน'!E14*0</f>
        <v>0</v>
      </c>
      <c r="F9" s="11">
        <f>'2.แบบประเมิน'!F14</f>
        <v>0</v>
      </c>
      <c r="G9" s="12" t="e">
        <f t="shared" si="1"/>
        <v>#DIV/0!</v>
      </c>
      <c r="H9" s="12" t="e">
        <f>SQRT(((9*'2.แบบประเมิน'!B14)+(4*'2.แบบประเมิน'!C14)+(1*'2.แบบประเมิน'!D14)+(0*'2.แบบประเมิน'!E14))/'2.แบบประเมิน'!F14-(Mean!G9^2))</f>
        <v>#DIV/0!</v>
      </c>
    </row>
    <row r="10" spans="1:10" s="15" customFormat="1" ht="24.75" thickBot="1" x14ac:dyDescent="0.55000000000000004">
      <c r="A10" s="71" t="s">
        <v>80</v>
      </c>
      <c r="B10" s="9">
        <f>'2.แบบประเมิน'!B15*3</f>
        <v>0</v>
      </c>
      <c r="C10" s="10">
        <f>'2.แบบประเมิน'!C15*2</f>
        <v>0</v>
      </c>
      <c r="D10" s="10">
        <f>'2.แบบประเมิน'!D15*1</f>
        <v>0</v>
      </c>
      <c r="E10" s="10">
        <f>'2.แบบประเมิน'!E15*0</f>
        <v>0</v>
      </c>
      <c r="F10" s="11">
        <f>'2.แบบประเมิน'!F15</f>
        <v>0</v>
      </c>
      <c r="G10" s="12" t="e">
        <f t="shared" ref="G10:G18" si="2">SUM(B10:E10)/F10</f>
        <v>#DIV/0!</v>
      </c>
      <c r="H10" s="12" t="e">
        <f>SQRT(((9*'2.แบบประเมิน'!B15)+(4*'2.แบบประเมิน'!C15)+(1*'2.แบบประเมิน'!D15)+(0*'2.แบบประเมิน'!E15))/'2.แบบประเมิน'!F15-(Mean!G10^2))</f>
        <v>#DIV/0!</v>
      </c>
    </row>
    <row r="11" spans="1:10" s="15" customFormat="1" ht="24.75" thickBot="1" x14ac:dyDescent="0.55000000000000004">
      <c r="A11" s="99" t="s">
        <v>100</v>
      </c>
      <c r="B11" s="9">
        <f>'2.แบบประเมิน'!B16*3</f>
        <v>0</v>
      </c>
      <c r="C11" s="10">
        <f>'2.แบบประเมิน'!C16*2</f>
        <v>0</v>
      </c>
      <c r="D11" s="10">
        <f>'2.แบบประเมิน'!D16*1</f>
        <v>0</v>
      </c>
      <c r="E11" s="10">
        <f>'2.แบบประเมิน'!E16*0</f>
        <v>0</v>
      </c>
      <c r="F11" s="11">
        <f>'2.แบบประเมิน'!F16</f>
        <v>0</v>
      </c>
      <c r="G11" s="12" t="e">
        <f t="shared" si="2"/>
        <v>#DIV/0!</v>
      </c>
      <c r="H11" s="12" t="e">
        <f>SQRT(((9*'2.แบบประเมิน'!B16)+(4*'2.แบบประเมิน'!C16)+(1*'2.แบบประเมิน'!D16)+(0*'2.แบบประเมิน'!E16))/'2.แบบประเมิน'!F16-(Mean!G11^2))</f>
        <v>#DIV/0!</v>
      </c>
    </row>
    <row r="12" spans="1:10" s="15" customFormat="1" ht="24.75" thickBot="1" x14ac:dyDescent="0.55000000000000004">
      <c r="A12" s="100" t="s">
        <v>101</v>
      </c>
      <c r="B12" s="9">
        <f>'2.แบบประเมิน'!B17*3</f>
        <v>0</v>
      </c>
      <c r="C12" s="10">
        <f>'2.แบบประเมิน'!C17*2</f>
        <v>0</v>
      </c>
      <c r="D12" s="10">
        <f>'2.แบบประเมิน'!D17*1</f>
        <v>0</v>
      </c>
      <c r="E12" s="10">
        <f>'2.แบบประเมิน'!E17*0</f>
        <v>0</v>
      </c>
      <c r="F12" s="11">
        <f>'2.แบบประเมิน'!F17</f>
        <v>0</v>
      </c>
      <c r="G12" s="12" t="e">
        <f t="shared" si="2"/>
        <v>#DIV/0!</v>
      </c>
      <c r="H12" s="12" t="e">
        <f>SQRT(((9*'2.แบบประเมิน'!B17)+(4*'2.แบบประเมิน'!C17)+(1*'2.แบบประเมิน'!D17)+(0*'2.แบบประเมิน'!E17))/'2.แบบประเมิน'!F17-(Mean!G12^2))</f>
        <v>#DIV/0!</v>
      </c>
    </row>
    <row r="13" spans="1:10" s="15" customFormat="1" ht="24.75" thickBot="1" x14ac:dyDescent="0.55000000000000004">
      <c r="A13" s="40" t="s">
        <v>82</v>
      </c>
      <c r="B13" s="9">
        <f>'2.แบบประเมิน'!B18*3</f>
        <v>0</v>
      </c>
      <c r="C13" s="10">
        <f>'2.แบบประเมิน'!C18*2</f>
        <v>0</v>
      </c>
      <c r="D13" s="10">
        <f>'2.แบบประเมิน'!D18*1</f>
        <v>0</v>
      </c>
      <c r="E13" s="10">
        <f>'2.แบบประเมิน'!E18*0</f>
        <v>0</v>
      </c>
      <c r="F13" s="11">
        <f>'2.แบบประเมิน'!F18</f>
        <v>0</v>
      </c>
      <c r="G13" s="12" t="e">
        <f t="shared" si="2"/>
        <v>#DIV/0!</v>
      </c>
      <c r="H13" s="12" t="e">
        <f>SQRT(((9*'2.แบบประเมิน'!B18)+(4*'2.แบบประเมิน'!C18)+(1*'2.แบบประเมิน'!D18)+(0*'2.แบบประเมิน'!E18))/'2.แบบประเมิน'!F18-(Mean!G13^2))</f>
        <v>#DIV/0!</v>
      </c>
    </row>
    <row r="14" spans="1:10" s="15" customFormat="1" ht="60" customHeight="1" thickBot="1" x14ac:dyDescent="0.55000000000000004">
      <c r="A14" s="40" t="s">
        <v>83</v>
      </c>
      <c r="B14" s="9">
        <f>'2.แบบประเมิน'!B19*3</f>
        <v>0</v>
      </c>
      <c r="C14" s="10">
        <f>'2.แบบประเมิน'!C19*2</f>
        <v>0</v>
      </c>
      <c r="D14" s="10">
        <f>'2.แบบประเมิน'!D19*1</f>
        <v>0</v>
      </c>
      <c r="E14" s="10">
        <f>'2.แบบประเมิน'!E19*0</f>
        <v>0</v>
      </c>
      <c r="F14" s="11">
        <f>'2.แบบประเมิน'!F19</f>
        <v>0</v>
      </c>
      <c r="G14" s="12" t="e">
        <f t="shared" si="2"/>
        <v>#DIV/0!</v>
      </c>
      <c r="H14" s="12" t="e">
        <f>SQRT(((9*'2.แบบประเมิน'!B19)+(4*'2.แบบประเมิน'!C19)+(1*'2.แบบประเมิน'!D19)+(0*'2.แบบประเมิน'!E19))/'2.แบบประเมิน'!F19-(Mean!G14^2))</f>
        <v>#DIV/0!</v>
      </c>
    </row>
    <row r="15" spans="1:10" s="15" customFormat="1" ht="24.75" thickBot="1" x14ac:dyDescent="0.6">
      <c r="A15" s="37" t="s">
        <v>102</v>
      </c>
      <c r="B15" s="9">
        <f>'2.แบบประเมิน'!B20*3</f>
        <v>0</v>
      </c>
      <c r="C15" s="10">
        <f>'2.แบบประเมิน'!C20*2</f>
        <v>0</v>
      </c>
      <c r="D15" s="10">
        <f>'2.แบบประเมิน'!D20*1</f>
        <v>0</v>
      </c>
      <c r="E15" s="10">
        <f>'2.แบบประเมิน'!E20*0</f>
        <v>0</v>
      </c>
      <c r="F15" s="11">
        <f>'2.แบบประเมิน'!F20</f>
        <v>0</v>
      </c>
      <c r="G15" s="12" t="e">
        <f t="shared" si="2"/>
        <v>#DIV/0!</v>
      </c>
      <c r="H15" s="12" t="e">
        <f>SQRT(((9*'2.แบบประเมิน'!B20)+(4*'2.แบบประเมิน'!C20)+(1*'2.แบบประเมิน'!D20)+(0*'2.แบบประเมิน'!E20))/'2.แบบประเมิน'!F20-(Mean!G15^2))</f>
        <v>#DIV/0!</v>
      </c>
    </row>
    <row r="16" spans="1:10" s="15" customFormat="1" ht="24.75" thickBot="1" x14ac:dyDescent="0.6">
      <c r="A16" s="37" t="s">
        <v>103</v>
      </c>
      <c r="B16" s="9">
        <f>'2.แบบประเมิน'!B21*3</f>
        <v>0</v>
      </c>
      <c r="C16" s="10">
        <f>'2.แบบประเมิน'!C21*2</f>
        <v>0</v>
      </c>
      <c r="D16" s="10">
        <f>'2.แบบประเมิน'!D21*1</f>
        <v>0</v>
      </c>
      <c r="E16" s="10">
        <f>'2.แบบประเมิน'!E21*0</f>
        <v>0</v>
      </c>
      <c r="F16" s="11">
        <f>'2.แบบประเมิน'!F21</f>
        <v>0</v>
      </c>
      <c r="G16" s="12" t="e">
        <f t="shared" si="2"/>
        <v>#DIV/0!</v>
      </c>
      <c r="H16" s="12" t="e">
        <f>SQRT(((9*'2.แบบประเมิน'!B21)+(4*'2.แบบประเมิน'!C21)+(1*'2.แบบประเมิน'!D21)+(0*'2.แบบประเมิน'!E21))/'2.แบบประเมิน'!F21-(Mean!G16^2))</f>
        <v>#DIV/0!</v>
      </c>
    </row>
    <row r="17" spans="1:8" s="15" customFormat="1" ht="48.75" thickBot="1" x14ac:dyDescent="0.55000000000000004">
      <c r="A17" s="40" t="s">
        <v>104</v>
      </c>
      <c r="B17" s="9">
        <f>'2.แบบประเมิน'!B22*3</f>
        <v>0</v>
      </c>
      <c r="C17" s="10">
        <f>'2.แบบประเมิน'!C22*2</f>
        <v>0</v>
      </c>
      <c r="D17" s="10">
        <f>'2.แบบประเมิน'!D22*1</f>
        <v>0</v>
      </c>
      <c r="E17" s="10">
        <f>'2.แบบประเมิน'!E22*0</f>
        <v>0</v>
      </c>
      <c r="F17" s="11">
        <f>'2.แบบประเมิน'!F22</f>
        <v>0</v>
      </c>
      <c r="G17" s="12" t="e">
        <f t="shared" si="2"/>
        <v>#DIV/0!</v>
      </c>
      <c r="H17" s="12" t="e">
        <f>SQRT(((9*'2.แบบประเมิน'!B22)+(4*'2.แบบประเมิน'!C22)+(1*'2.แบบประเมิน'!D22)+(0*'2.แบบประเมิน'!E22))/'2.แบบประเมิน'!F22-(Mean!G17^2))</f>
        <v>#DIV/0!</v>
      </c>
    </row>
    <row r="18" spans="1:8" s="15" customFormat="1" ht="48.75" thickBot="1" x14ac:dyDescent="0.55000000000000004">
      <c r="A18" s="40" t="s">
        <v>105</v>
      </c>
      <c r="B18" s="9">
        <f>'2.แบบประเมิน'!B23*3</f>
        <v>0</v>
      </c>
      <c r="C18" s="10">
        <f>'2.แบบประเมิน'!C23*2</f>
        <v>0</v>
      </c>
      <c r="D18" s="10">
        <f>'2.แบบประเมิน'!D23*1</f>
        <v>0</v>
      </c>
      <c r="E18" s="10">
        <f>'2.แบบประเมิน'!E23*0</f>
        <v>0</v>
      </c>
      <c r="F18" s="11">
        <f>'2.แบบประเมิน'!F23</f>
        <v>0</v>
      </c>
      <c r="G18" s="12" t="e">
        <f t="shared" si="2"/>
        <v>#DIV/0!</v>
      </c>
      <c r="H18" s="12" t="e">
        <f>SQRT(((9*'2.แบบประเมิน'!B23)+(4*'2.แบบประเมิน'!C23)+(1*'2.แบบประเมิน'!D23)+(0*'2.แบบประเมิน'!E23))/'2.แบบประเมิน'!F23-(Mean!G18^2))</f>
        <v>#DIV/0!</v>
      </c>
    </row>
    <row r="19" spans="1:8" s="15" customFormat="1" ht="24.75" thickBot="1" x14ac:dyDescent="0.55000000000000004">
      <c r="A19" s="44" t="s">
        <v>106</v>
      </c>
      <c r="B19" s="9">
        <f>'2.แบบประเมิน'!B24*3</f>
        <v>0</v>
      </c>
      <c r="C19" s="10">
        <f>'2.แบบประเมิน'!C24*2</f>
        <v>0</v>
      </c>
      <c r="D19" s="10">
        <f>'2.แบบประเมิน'!D24*1</f>
        <v>0</v>
      </c>
      <c r="E19" s="10">
        <f>'2.แบบประเมิน'!E24*0</f>
        <v>0</v>
      </c>
      <c r="F19" s="11">
        <f>'2.แบบประเมิน'!F24</f>
        <v>0</v>
      </c>
      <c r="G19" s="12" t="e">
        <f t="shared" ref="G19:G34" si="3">SUM(B19:E19)/F19</f>
        <v>#DIV/0!</v>
      </c>
      <c r="H19" s="12" t="e">
        <f>SQRT(((9*'2.แบบประเมิน'!B24)+(4*'2.แบบประเมิน'!C24)+(1*'2.แบบประเมิน'!D24)+(0*'2.แบบประเมิน'!E24))/'2.แบบประเมิน'!F24-(Mean!G19^2))</f>
        <v>#DIV/0!</v>
      </c>
    </row>
    <row r="20" spans="1:8" s="15" customFormat="1" ht="24.75" thickBot="1" x14ac:dyDescent="0.55000000000000004">
      <c r="A20" s="47" t="s">
        <v>84</v>
      </c>
      <c r="B20" s="9">
        <f>'2.แบบประเมิน'!B25*3</f>
        <v>0</v>
      </c>
      <c r="C20" s="10">
        <f>'2.แบบประเมิน'!C25*2</f>
        <v>0</v>
      </c>
      <c r="D20" s="10">
        <f>'2.แบบประเมิน'!D25*1</f>
        <v>0</v>
      </c>
      <c r="E20" s="10">
        <f>'2.แบบประเมิน'!E25*0</f>
        <v>0</v>
      </c>
      <c r="F20" s="11">
        <f>'2.แบบประเมิน'!F25</f>
        <v>0</v>
      </c>
      <c r="G20" s="12" t="e">
        <f t="shared" si="3"/>
        <v>#DIV/0!</v>
      </c>
      <c r="H20" s="12" t="e">
        <f>SQRT(((9*'2.แบบประเมิน'!B25)+(4*'2.แบบประเมิน'!C25)+(1*'2.แบบประเมิน'!D25)+(0*'2.แบบประเมิน'!E25))/'2.แบบประเมิน'!F25-(Mean!G20^2))</f>
        <v>#DIV/0!</v>
      </c>
    </row>
    <row r="21" spans="1:8" s="15" customFormat="1" ht="24.75" thickBot="1" x14ac:dyDescent="0.6">
      <c r="A21" s="37" t="s">
        <v>107</v>
      </c>
      <c r="B21" s="9">
        <f>'2.แบบประเมิน'!B26*3</f>
        <v>0</v>
      </c>
      <c r="C21" s="10">
        <f>'2.แบบประเมิน'!C26*2</f>
        <v>0</v>
      </c>
      <c r="D21" s="10">
        <f>'2.แบบประเมิน'!D26*1</f>
        <v>0</v>
      </c>
      <c r="E21" s="10">
        <f>'2.แบบประเมิน'!E26*0</f>
        <v>0</v>
      </c>
      <c r="F21" s="11">
        <f>'2.แบบประเมิน'!F26</f>
        <v>0</v>
      </c>
      <c r="G21" s="12" t="e">
        <f t="shared" si="3"/>
        <v>#DIV/0!</v>
      </c>
      <c r="H21" s="12" t="e">
        <f>SQRT(((9*'2.แบบประเมิน'!B26)+(4*'2.แบบประเมิน'!C26)+(1*'2.แบบประเมิน'!D26)+(0*'2.แบบประเมิน'!E26))/'2.แบบประเมิน'!F26-(Mean!G21^2))</f>
        <v>#DIV/0!</v>
      </c>
    </row>
    <row r="22" spans="1:8" s="15" customFormat="1" ht="24.75" thickBot="1" x14ac:dyDescent="0.6">
      <c r="A22" s="37" t="s">
        <v>109</v>
      </c>
      <c r="B22" s="9">
        <f>'2.แบบประเมิน'!B27*3</f>
        <v>0</v>
      </c>
      <c r="C22" s="10">
        <f>'2.แบบประเมิน'!C27*2</f>
        <v>0</v>
      </c>
      <c r="D22" s="10">
        <f>'2.แบบประเมิน'!D27*1</f>
        <v>0</v>
      </c>
      <c r="E22" s="10">
        <f>'2.แบบประเมิน'!E27*0</f>
        <v>0</v>
      </c>
      <c r="F22" s="11">
        <f>'2.แบบประเมิน'!F27</f>
        <v>0</v>
      </c>
      <c r="G22" s="12" t="e">
        <f t="shared" si="3"/>
        <v>#DIV/0!</v>
      </c>
      <c r="H22" s="12" t="e">
        <f>SQRT(((9*'2.แบบประเมิน'!B27)+(4*'2.แบบประเมิน'!C27)+(1*'2.แบบประเมิน'!D27)+(0*'2.แบบประเมิน'!E27))/'2.แบบประเมิน'!F27-(Mean!G22^2))</f>
        <v>#DIV/0!</v>
      </c>
    </row>
    <row r="23" spans="1:8" s="15" customFormat="1" ht="24.75" thickBot="1" x14ac:dyDescent="0.6">
      <c r="A23" s="37" t="s">
        <v>85</v>
      </c>
      <c r="B23" s="9">
        <f>'2.แบบประเมิน'!B28*3</f>
        <v>0</v>
      </c>
      <c r="C23" s="10">
        <f>'2.แบบประเมิน'!C28*2</f>
        <v>0</v>
      </c>
      <c r="D23" s="10">
        <f>'2.แบบประเมิน'!D28*1</f>
        <v>0</v>
      </c>
      <c r="E23" s="10">
        <f>'2.แบบประเมิน'!E28*0</f>
        <v>0</v>
      </c>
      <c r="F23" s="11">
        <f>'2.แบบประเมิน'!F28</f>
        <v>0</v>
      </c>
      <c r="G23" s="12" t="e">
        <f t="shared" si="3"/>
        <v>#DIV/0!</v>
      </c>
      <c r="H23" s="12" t="e">
        <f>SQRT(((9*'2.แบบประเมิน'!B28)+(4*'2.แบบประเมิน'!C28)+(1*'2.แบบประเมิน'!D28)+(0*'2.แบบประเมิน'!E28))/'2.แบบประเมิน'!F28-(Mean!G23^2))</f>
        <v>#DIV/0!</v>
      </c>
    </row>
    <row r="24" spans="1:8" s="15" customFormat="1" ht="24.75" thickBot="1" x14ac:dyDescent="0.6">
      <c r="A24" s="37" t="s">
        <v>86</v>
      </c>
      <c r="B24" s="9">
        <f>'2.แบบประเมิน'!B29*3</f>
        <v>0</v>
      </c>
      <c r="C24" s="10">
        <f>'2.แบบประเมิน'!C29*2</f>
        <v>0</v>
      </c>
      <c r="D24" s="10">
        <f>'2.แบบประเมิน'!D29*1</f>
        <v>0</v>
      </c>
      <c r="E24" s="10">
        <f>'2.แบบประเมิน'!E29*0</f>
        <v>0</v>
      </c>
      <c r="F24" s="11">
        <f>'2.แบบประเมิน'!F29</f>
        <v>0</v>
      </c>
      <c r="G24" s="12" t="e">
        <f t="shared" si="3"/>
        <v>#DIV/0!</v>
      </c>
      <c r="H24" s="12" t="e">
        <f>SQRT(((9*'2.แบบประเมิน'!B29)+(4*'2.แบบประเมิน'!C29)+(1*'2.แบบประเมิน'!D29)+(0*'2.แบบประเมิน'!E29))/'2.แบบประเมิน'!F29-(Mean!G24^2))</f>
        <v>#DIV/0!</v>
      </c>
    </row>
    <row r="25" spans="1:8" s="15" customFormat="1" ht="24.75" thickBot="1" x14ac:dyDescent="0.55000000000000004">
      <c r="A25" s="47" t="s">
        <v>87</v>
      </c>
      <c r="B25" s="9">
        <f>'2.แบบประเมิน'!B30*3</f>
        <v>0</v>
      </c>
      <c r="C25" s="10">
        <f>'2.แบบประเมิน'!C30*2</f>
        <v>0</v>
      </c>
      <c r="D25" s="10">
        <f>'2.แบบประเมิน'!D30*1</f>
        <v>0</v>
      </c>
      <c r="E25" s="10">
        <f>'2.แบบประเมิน'!E30*0</f>
        <v>0</v>
      </c>
      <c r="F25" s="11">
        <f>'2.แบบประเมิน'!F30</f>
        <v>0</v>
      </c>
      <c r="G25" s="12" t="e">
        <f t="shared" si="3"/>
        <v>#DIV/0!</v>
      </c>
      <c r="H25" s="12" t="e">
        <f>SQRT(((9*'2.แบบประเมิน'!B30)+(4*'2.แบบประเมิน'!C30)+(1*'2.แบบประเมิน'!D30)+(0*'2.แบบประเมิน'!E30))/'2.แบบประเมิน'!F30-(Mean!G25^2))</f>
        <v>#DIV/0!</v>
      </c>
    </row>
    <row r="26" spans="1:8" s="15" customFormat="1" ht="24.75" thickBot="1" x14ac:dyDescent="0.55000000000000004">
      <c r="A26" s="44" t="s">
        <v>88</v>
      </c>
      <c r="B26" s="9">
        <f>'2.แบบประเมิน'!B31*3</f>
        <v>0</v>
      </c>
      <c r="C26" s="10">
        <f>'2.แบบประเมิน'!C31*2</f>
        <v>0</v>
      </c>
      <c r="D26" s="10">
        <f>'2.แบบประเมิน'!D31*1</f>
        <v>0</v>
      </c>
      <c r="E26" s="10">
        <f>'2.แบบประเมิน'!E31*0</f>
        <v>0</v>
      </c>
      <c r="F26" s="11">
        <f>'2.แบบประเมิน'!F31</f>
        <v>0</v>
      </c>
      <c r="G26" s="12" t="e">
        <f t="shared" si="3"/>
        <v>#DIV/0!</v>
      </c>
      <c r="H26" s="12" t="e">
        <f>SQRT(((9*'2.แบบประเมิน'!B31)+(4*'2.แบบประเมิน'!C31)+(1*'2.แบบประเมิน'!D31)+(0*'2.แบบประเมิน'!E31))/'2.แบบประเมิน'!F31-(Mean!G26^2))</f>
        <v>#DIV/0!</v>
      </c>
    </row>
    <row r="27" spans="1:8" s="15" customFormat="1" ht="24.75" thickBot="1" x14ac:dyDescent="0.55000000000000004">
      <c r="A27" s="44" t="s">
        <v>93</v>
      </c>
      <c r="B27" s="9">
        <f>'2.แบบประเมิน'!B32*3</f>
        <v>0</v>
      </c>
      <c r="C27" s="10">
        <f>'2.แบบประเมิน'!C32*2</f>
        <v>0</v>
      </c>
      <c r="D27" s="10">
        <f>'2.แบบประเมิน'!D32*1</f>
        <v>0</v>
      </c>
      <c r="E27" s="10">
        <f>'2.แบบประเมิน'!E32*0</f>
        <v>0</v>
      </c>
      <c r="F27" s="11">
        <f>'2.แบบประเมิน'!F32</f>
        <v>0</v>
      </c>
      <c r="G27" s="12" t="e">
        <f t="shared" si="3"/>
        <v>#DIV/0!</v>
      </c>
      <c r="H27" s="12" t="e">
        <f>SQRT(((9*'2.แบบประเมิน'!B32)+(4*'2.แบบประเมิน'!C32)+(1*'2.แบบประเมิน'!D32)+(0*'2.แบบประเมิน'!E32))/'2.แบบประเมิน'!F32-(Mean!G27^2))</f>
        <v>#DIV/0!</v>
      </c>
    </row>
    <row r="28" spans="1:8" s="15" customFormat="1" ht="24.75" thickBot="1" x14ac:dyDescent="0.55000000000000004">
      <c r="A28" s="40" t="s">
        <v>110</v>
      </c>
      <c r="B28" s="9">
        <f>'2.แบบประเมิน'!B33*3</f>
        <v>0</v>
      </c>
      <c r="C28" s="10">
        <f>'2.แบบประเมิน'!C33*2</f>
        <v>0</v>
      </c>
      <c r="D28" s="10">
        <f>'2.แบบประเมิน'!D33*1</f>
        <v>0</v>
      </c>
      <c r="E28" s="10">
        <f>'2.แบบประเมิน'!E33*0</f>
        <v>0</v>
      </c>
      <c r="F28" s="11">
        <f>'2.แบบประเมิน'!F33</f>
        <v>0</v>
      </c>
      <c r="G28" s="12" t="e">
        <f t="shared" si="3"/>
        <v>#DIV/0!</v>
      </c>
      <c r="H28" s="12" t="e">
        <f>SQRT(((9*'2.แบบประเมิน'!B33)+(4*'2.แบบประเมิน'!C33)+(1*'2.แบบประเมิน'!D33)+(0*'2.แบบประเมิน'!E33))/'2.แบบประเมิน'!F33-(Mean!G28^2))</f>
        <v>#DIV/0!</v>
      </c>
    </row>
    <row r="29" spans="1:8" s="15" customFormat="1" ht="24.75" thickBot="1" x14ac:dyDescent="0.6">
      <c r="A29" s="37" t="s">
        <v>94</v>
      </c>
      <c r="B29" s="9">
        <f>'2.แบบประเมิน'!B34*3</f>
        <v>0</v>
      </c>
      <c r="C29" s="10">
        <f>'2.แบบประเมิน'!C34*2</f>
        <v>0</v>
      </c>
      <c r="D29" s="10">
        <f>'2.แบบประเมิน'!D34*1</f>
        <v>0</v>
      </c>
      <c r="E29" s="10">
        <f>'2.แบบประเมิน'!E34*0</f>
        <v>0</v>
      </c>
      <c r="F29" s="11">
        <f>'2.แบบประเมิน'!F34</f>
        <v>0</v>
      </c>
      <c r="G29" s="12" t="e">
        <f t="shared" si="3"/>
        <v>#DIV/0!</v>
      </c>
      <c r="H29" s="12" t="e">
        <f>SQRT(((9*'2.แบบประเมิน'!B34)+(4*'2.แบบประเมิน'!C34)+(1*'2.แบบประเมิน'!D34)+(0*'2.แบบประเมิน'!E34))/'2.แบบประเมิน'!F34-(Mean!G29^2))</f>
        <v>#DIV/0!</v>
      </c>
    </row>
    <row r="30" spans="1:8" s="15" customFormat="1" ht="24.75" thickBot="1" x14ac:dyDescent="0.6">
      <c r="A30" s="37" t="s">
        <v>95</v>
      </c>
      <c r="B30" s="9">
        <f>'2.แบบประเมิน'!B35*3</f>
        <v>0</v>
      </c>
      <c r="C30" s="10">
        <f>'2.แบบประเมิน'!C35*2</f>
        <v>0</v>
      </c>
      <c r="D30" s="10">
        <f>'2.แบบประเมิน'!D35*1</f>
        <v>0</v>
      </c>
      <c r="E30" s="10">
        <f>'2.แบบประเมิน'!E35*0</f>
        <v>0</v>
      </c>
      <c r="F30" s="11">
        <f>'2.แบบประเมิน'!F35</f>
        <v>0</v>
      </c>
      <c r="G30" s="12" t="e">
        <f t="shared" si="3"/>
        <v>#DIV/0!</v>
      </c>
      <c r="H30" s="12" t="e">
        <f>SQRT(((9*'2.แบบประเมิน'!B35)+(4*'2.แบบประเมิน'!C35)+(1*'2.แบบประเมิน'!D35)+(0*'2.แบบประเมิน'!E35))/'2.แบบประเมิน'!F35-(Mean!G30^2))</f>
        <v>#DIV/0!</v>
      </c>
    </row>
    <row r="31" spans="1:8" s="15" customFormat="1" ht="24.75" thickBot="1" x14ac:dyDescent="0.6">
      <c r="A31" s="37" t="s">
        <v>89</v>
      </c>
      <c r="B31" s="9">
        <f>'2.แบบประเมิน'!B36*3</f>
        <v>0</v>
      </c>
      <c r="C31" s="10">
        <f>'2.แบบประเมิน'!C36*2</f>
        <v>0</v>
      </c>
      <c r="D31" s="10">
        <f>'2.แบบประเมิน'!D36*1</f>
        <v>0</v>
      </c>
      <c r="E31" s="10">
        <f>'2.แบบประเมิน'!E36*0</f>
        <v>0</v>
      </c>
      <c r="F31" s="11">
        <f>'2.แบบประเมิน'!F36</f>
        <v>0</v>
      </c>
      <c r="G31" s="12" t="e">
        <f t="shared" si="3"/>
        <v>#DIV/0!</v>
      </c>
      <c r="H31" s="12" t="e">
        <f>SQRT(((9*'2.แบบประเมิน'!B36)+(4*'2.แบบประเมิน'!C36)+(1*'2.แบบประเมิน'!D36)+(0*'2.แบบประเมิน'!E36))/'2.แบบประเมิน'!F36-(Mean!G31^2))</f>
        <v>#DIV/0!</v>
      </c>
    </row>
    <row r="32" spans="1:8" s="15" customFormat="1" ht="24.75" thickBot="1" x14ac:dyDescent="0.6">
      <c r="A32" s="37" t="s">
        <v>90</v>
      </c>
      <c r="B32" s="9">
        <f>'2.แบบประเมิน'!B37*3</f>
        <v>0</v>
      </c>
      <c r="C32" s="10">
        <f>'2.แบบประเมิน'!C37*2</f>
        <v>0</v>
      </c>
      <c r="D32" s="10">
        <f>'2.แบบประเมิน'!D37*1</f>
        <v>0</v>
      </c>
      <c r="E32" s="10">
        <f>'2.แบบประเมิน'!E37*0</f>
        <v>0</v>
      </c>
      <c r="F32" s="11">
        <f>'2.แบบประเมิน'!F37</f>
        <v>0</v>
      </c>
      <c r="G32" s="12" t="e">
        <f t="shared" si="3"/>
        <v>#DIV/0!</v>
      </c>
      <c r="H32" s="12" t="e">
        <f>SQRT(((9*'2.แบบประเมิน'!B37)+(4*'2.แบบประเมิน'!C37)+(1*'2.แบบประเมิน'!D37)+(0*'2.แบบประเมิน'!E37))/'2.แบบประเมิน'!F37-(Mean!G32^2))</f>
        <v>#DIV/0!</v>
      </c>
    </row>
    <row r="33" spans="1:8" s="15" customFormat="1" ht="24.75" thickBot="1" x14ac:dyDescent="0.6">
      <c r="A33" s="37" t="s">
        <v>91</v>
      </c>
      <c r="B33" s="9">
        <f>'2.แบบประเมิน'!B38*3</f>
        <v>0</v>
      </c>
      <c r="C33" s="10">
        <f>'2.แบบประเมิน'!C38*2</f>
        <v>0</v>
      </c>
      <c r="D33" s="10">
        <f>'2.แบบประเมิน'!D38*1</f>
        <v>0</v>
      </c>
      <c r="E33" s="10">
        <f>'2.แบบประเมิน'!E38*0</f>
        <v>0</v>
      </c>
      <c r="F33" s="11">
        <f>'2.แบบประเมิน'!F38</f>
        <v>0</v>
      </c>
      <c r="G33" s="12" t="e">
        <f t="shared" si="3"/>
        <v>#DIV/0!</v>
      </c>
      <c r="H33" s="12" t="e">
        <f>SQRT(((9*'2.แบบประเมิน'!B38)+(4*'2.แบบประเมิน'!C38)+(1*'2.แบบประเมิน'!D38)+(0*'2.แบบประเมิน'!E38))/'2.แบบประเมิน'!F38-(Mean!G33^2))</f>
        <v>#DIV/0!</v>
      </c>
    </row>
    <row r="34" spans="1:8" s="15" customFormat="1" ht="24.75" thickBot="1" x14ac:dyDescent="0.6">
      <c r="A34" s="37" t="s">
        <v>111</v>
      </c>
      <c r="B34" s="9">
        <f>'2.แบบประเมิน'!B39*3</f>
        <v>0</v>
      </c>
      <c r="C34" s="10">
        <f>'2.แบบประเมิน'!C39*2</f>
        <v>0</v>
      </c>
      <c r="D34" s="10">
        <f>'2.แบบประเมิน'!D39*1</f>
        <v>0</v>
      </c>
      <c r="E34" s="10">
        <f>'2.แบบประเมิน'!E39*0</f>
        <v>0</v>
      </c>
      <c r="F34" s="11">
        <f>'2.แบบประเมิน'!F39</f>
        <v>0</v>
      </c>
      <c r="G34" s="12" t="e">
        <f t="shared" si="3"/>
        <v>#DIV/0!</v>
      </c>
      <c r="H34" s="12" t="e">
        <f>SQRT(((9*'2.แบบประเมิน'!B39)+(4*'2.แบบประเมิน'!C39)+(1*'2.แบบประเมิน'!D39)+(0*'2.แบบประเมิน'!E39))/'2.แบบประเมิน'!F39-(Mean!G34^2))</f>
        <v>#DIV/0!</v>
      </c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0BF0-2ACE-48D9-8C7B-AFA1977472C5}">
  <sheetPr>
    <pageSetUpPr fitToPage="1"/>
  </sheetPr>
  <dimension ref="A1:D9"/>
  <sheetViews>
    <sheetView workbookViewId="0">
      <selection activeCell="F18" sqref="F18"/>
    </sheetView>
  </sheetViews>
  <sheetFormatPr defaultRowHeight="17.25" x14ac:dyDescent="0.4"/>
  <cols>
    <col min="1" max="1" width="15" style="27" customWidth="1"/>
    <col min="2" max="3" width="11.25" style="27" bestFit="1" customWidth="1"/>
    <col min="4" max="4" width="17.125" style="27" customWidth="1"/>
    <col min="5" max="16384" width="9" style="27"/>
  </cols>
  <sheetData>
    <row r="1" spans="1:4" ht="24" x14ac:dyDescent="0.4">
      <c r="A1" s="126" t="s">
        <v>9</v>
      </c>
      <c r="B1" s="126"/>
      <c r="C1" s="126"/>
      <c r="D1" s="126"/>
    </row>
    <row r="2" spans="1:4" ht="24" x14ac:dyDescent="0.4">
      <c r="A2" s="28"/>
      <c r="B2" s="28"/>
      <c r="C2" s="28"/>
      <c r="D2" s="29"/>
    </row>
    <row r="3" spans="1:4" ht="24" x14ac:dyDescent="0.4">
      <c r="A3" s="30" t="s">
        <v>10</v>
      </c>
      <c r="B3" s="30"/>
      <c r="C3" s="30" t="s">
        <v>11</v>
      </c>
      <c r="D3" s="30" t="s">
        <v>2</v>
      </c>
    </row>
    <row r="4" spans="1:4" ht="24" x14ac:dyDescent="0.4">
      <c r="A4" s="31" t="s">
        <v>12</v>
      </c>
      <c r="B4" s="32" t="e">
        <f>พอเพียง!B10</f>
        <v>#DIV/0!</v>
      </c>
      <c r="C4" s="32" t="e">
        <f>พอเพียง!C10</f>
        <v>#DIV/0!</v>
      </c>
      <c r="D4" s="33" t="e">
        <f>IF(B4&gt;=2.5,"ประจำ",IF(B4&gt;=1.5,"ส่วนใหญ่",IF(B4&gt;=0.5,"ส่วนน้อย",IF(B4&lt;0.5,"ไม่เคย"))))</f>
        <v>#DIV/0!</v>
      </c>
    </row>
    <row r="5" spans="1:4" ht="24" x14ac:dyDescent="0.4">
      <c r="A5" s="31" t="s">
        <v>13</v>
      </c>
      <c r="B5" s="32" t="e">
        <f>วินัย!B10</f>
        <v>#DIV/0!</v>
      </c>
      <c r="C5" s="32" t="e">
        <f>วินัย!C10</f>
        <v>#DIV/0!</v>
      </c>
      <c r="D5" s="33" t="e">
        <f t="shared" ref="D5:D9" si="0">IF(B5&gt;=2.5,"ประจำ",IF(B5&gt;=1.5,"ส่วนใหญ่",IF(B5&gt;=0.5,"ส่วนน้อย",IF(B5&lt;0.5,"ไม่เคย"))))</f>
        <v>#DIV/0!</v>
      </c>
    </row>
    <row r="6" spans="1:4" ht="24" x14ac:dyDescent="0.4">
      <c r="A6" s="31" t="s">
        <v>14</v>
      </c>
      <c r="B6" s="32" t="e">
        <f>สุจริต!B12</f>
        <v>#DIV/0!</v>
      </c>
      <c r="C6" s="32" t="e">
        <f>สุจริต!C12</f>
        <v>#DIV/0!</v>
      </c>
      <c r="D6" s="33" t="e">
        <f t="shared" si="0"/>
        <v>#DIV/0!</v>
      </c>
    </row>
    <row r="7" spans="1:4" ht="24" x14ac:dyDescent="0.4">
      <c r="A7" s="31" t="s">
        <v>15</v>
      </c>
      <c r="B7" s="32" t="e">
        <f>จิตอาสา!B11</f>
        <v>#DIV/0!</v>
      </c>
      <c r="C7" s="32" t="e">
        <f>จิตอาสา!C11</f>
        <v>#DIV/0!</v>
      </c>
      <c r="D7" s="33" t="e">
        <f t="shared" si="0"/>
        <v>#DIV/0!</v>
      </c>
    </row>
    <row r="8" spans="1:4" ht="24" x14ac:dyDescent="0.4">
      <c r="A8" s="31" t="s">
        <v>16</v>
      </c>
      <c r="B8" s="32" t="e">
        <f>กตัญญู!B7</f>
        <v>#DIV/0!</v>
      </c>
      <c r="C8" s="32" t="e">
        <f>กตัญญู!C7</f>
        <v>#DIV/0!</v>
      </c>
      <c r="D8" s="33" t="e">
        <f t="shared" si="0"/>
        <v>#DIV/0!</v>
      </c>
    </row>
    <row r="9" spans="1:4" ht="24" x14ac:dyDescent="0.4">
      <c r="A9" s="30" t="s">
        <v>3</v>
      </c>
      <c r="B9" s="34" t="e">
        <f>AVERAGE(B4:B8)</f>
        <v>#DIV/0!</v>
      </c>
      <c r="C9" s="34" t="e">
        <f>AVERAGE(C4:C8)</f>
        <v>#DIV/0!</v>
      </c>
      <c r="D9" s="33" t="e">
        <f t="shared" si="0"/>
        <v>#DIV/0!</v>
      </c>
    </row>
  </sheetData>
  <sheetProtection algorithmName="SHA-512" hashValue="9GZc9CPn+mh4Z9zYvCkZySuUFy/UBpgijsh8gUeMEvR9YDFGb7G7z6c6TrYwBNtHSydtTxuI5vQJeu6fQKhg0g==" saltValue="eex9xkTR3TzoIGnX0I+2IQ==" spinCount="100000" sheet="1" objects="1" scenarios="1"/>
  <mergeCells count="1">
    <mergeCell ref="A1:D1"/>
  </mergeCells>
  <pageMargins left="0.7" right="0.7" top="0.75" bottom="0.75" header="0.3" footer="0.3"/>
  <pageSetup paperSize="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1292-8E98-4ACF-B239-D714C6B8D367}">
  <dimension ref="A1:F17"/>
  <sheetViews>
    <sheetView zoomScale="106" zoomScaleNormal="106" workbookViewId="0">
      <selection activeCell="E4" sqref="E4"/>
    </sheetView>
  </sheetViews>
  <sheetFormatPr defaultColWidth="9" defaultRowHeight="24" x14ac:dyDescent="0.55000000000000004"/>
  <cols>
    <col min="1" max="1" width="6.75" style="3" customWidth="1"/>
    <col min="2" max="2" width="101.125" style="3" customWidth="1"/>
    <col min="3" max="3" width="11.625" style="3" customWidth="1"/>
    <col min="4" max="4" width="10.875" style="8" customWidth="1"/>
    <col min="5" max="6" width="10.5" style="3" bestFit="1" customWidth="1"/>
    <col min="7" max="16384" width="9" style="3"/>
  </cols>
  <sheetData>
    <row r="1" spans="1:5" s="6" customFormat="1" ht="85.5" customHeight="1" x14ac:dyDescent="0.2">
      <c r="A1" s="127" t="s">
        <v>68</v>
      </c>
      <c r="B1" s="127"/>
      <c r="C1" s="127"/>
      <c r="D1" s="127"/>
    </row>
    <row r="2" spans="1:5" s="6" customFormat="1" ht="18.75" customHeight="1" x14ac:dyDescent="0.2">
      <c r="A2" s="20"/>
      <c r="B2" s="20"/>
      <c r="C2" s="20"/>
      <c r="D2" s="20"/>
    </row>
    <row r="3" spans="1:5" s="7" customFormat="1" x14ac:dyDescent="0.2">
      <c r="A3" s="21" t="s">
        <v>50</v>
      </c>
      <c r="B3" s="21" t="s">
        <v>51</v>
      </c>
      <c r="C3" s="21" t="s">
        <v>23</v>
      </c>
      <c r="D3" s="21" t="s">
        <v>71</v>
      </c>
    </row>
    <row r="4" spans="1:5" x14ac:dyDescent="0.55000000000000004">
      <c r="A4" s="16">
        <v>1</v>
      </c>
      <c r="B4" s="22" t="s">
        <v>60</v>
      </c>
      <c r="C4" s="23"/>
      <c r="D4" s="24"/>
      <c r="E4" s="18" t="e">
        <f>SUM('4.สรุปมาตราฐานทางจริยธรรม'!F4)</f>
        <v>#DIV/0!</v>
      </c>
    </row>
    <row r="5" spans="1:5" x14ac:dyDescent="0.55000000000000004">
      <c r="A5" s="16">
        <v>2</v>
      </c>
      <c r="B5" s="22" t="s">
        <v>64</v>
      </c>
      <c r="C5" s="23"/>
      <c r="D5" s="24"/>
      <c r="E5" s="18" t="e">
        <f>SUM('4.สรุปมาตราฐานทางจริยธรรม'!F5)</f>
        <v>#DIV/0!</v>
      </c>
    </row>
    <row r="6" spans="1:5" x14ac:dyDescent="0.55000000000000004">
      <c r="A6" s="16">
        <v>3</v>
      </c>
      <c r="B6" s="22" t="s">
        <v>52</v>
      </c>
      <c r="C6" s="23"/>
      <c r="D6" s="24"/>
      <c r="E6" s="18" t="e">
        <f>SUM('4.สรุปมาตราฐานทางจริยธรรม'!F6)</f>
        <v>#DIV/0!</v>
      </c>
    </row>
    <row r="7" spans="1:5" x14ac:dyDescent="0.55000000000000004">
      <c r="A7" s="16">
        <v>4</v>
      </c>
      <c r="B7" s="22" t="s">
        <v>55</v>
      </c>
      <c r="C7" s="23"/>
      <c r="D7" s="24"/>
      <c r="E7" s="18" t="e">
        <f>SUM('4.สรุปมาตราฐานทางจริยธรรม'!F7)</f>
        <v>#DIV/0!</v>
      </c>
    </row>
    <row r="8" spans="1:5" x14ac:dyDescent="0.55000000000000004">
      <c r="A8" s="16">
        <v>5</v>
      </c>
      <c r="B8" s="22" t="s">
        <v>53</v>
      </c>
      <c r="C8" s="23"/>
      <c r="D8" s="24"/>
      <c r="E8" s="18" t="e">
        <f>SUM('4.สรุปมาตราฐานทางจริยธรรม'!F8)</f>
        <v>#DIV/0!</v>
      </c>
    </row>
    <row r="9" spans="1:5" x14ac:dyDescent="0.55000000000000004">
      <c r="A9" s="16">
        <v>6</v>
      </c>
      <c r="B9" s="22" t="s">
        <v>54</v>
      </c>
      <c r="C9" s="23"/>
      <c r="D9" s="24"/>
      <c r="E9" s="18" t="e">
        <f>SUM('4.สรุปมาตราฐานทางจริยธรรม'!F9)</f>
        <v>#DIV/0!</v>
      </c>
    </row>
    <row r="10" spans="1:5" x14ac:dyDescent="0.55000000000000004">
      <c r="A10" s="16">
        <v>7</v>
      </c>
      <c r="B10" s="22" t="s">
        <v>61</v>
      </c>
      <c r="C10" s="23"/>
      <c r="D10" s="24"/>
      <c r="E10" s="18" t="e">
        <f>SUM('4.สรุปมาตราฐานทางจริยธรรม'!F10)</f>
        <v>#DIV/0!</v>
      </c>
    </row>
    <row r="11" spans="1:5" x14ac:dyDescent="0.55000000000000004">
      <c r="A11" s="16">
        <v>8</v>
      </c>
      <c r="B11" s="22" t="s">
        <v>57</v>
      </c>
      <c r="C11" s="23"/>
      <c r="D11" s="24"/>
      <c r="E11" s="18" t="e">
        <f>SUM('4.สรุปมาตราฐานทางจริยธรรม'!F11)</f>
        <v>#DIV/0!</v>
      </c>
    </row>
    <row r="12" spans="1:5" x14ac:dyDescent="0.55000000000000004">
      <c r="A12" s="16">
        <v>9</v>
      </c>
      <c r="B12" s="22" t="s">
        <v>56</v>
      </c>
      <c r="C12" s="23"/>
      <c r="D12" s="24"/>
      <c r="E12" s="18" t="e">
        <f>SUM('4.สรุปมาตราฐานทางจริยธรรม'!F12)</f>
        <v>#DIV/0!</v>
      </c>
    </row>
    <row r="13" spans="1:5" x14ac:dyDescent="0.55000000000000004">
      <c r="A13" s="16">
        <v>10</v>
      </c>
      <c r="B13" s="22" t="s">
        <v>58</v>
      </c>
      <c r="C13" s="23"/>
      <c r="D13" s="24"/>
      <c r="E13" s="18" t="e">
        <f>SUM('4.สรุปมาตราฐานทางจริยธรรม'!F13)</f>
        <v>#DIV/0!</v>
      </c>
    </row>
    <row r="14" spans="1:5" x14ac:dyDescent="0.55000000000000004">
      <c r="A14" s="16">
        <v>11</v>
      </c>
      <c r="B14" s="22" t="s">
        <v>67</v>
      </c>
      <c r="C14" s="23"/>
      <c r="D14" s="24"/>
      <c r="E14" s="18" t="e">
        <f>SUM('4.สรุปมาตราฐานทางจริยธรรม'!F14)</f>
        <v>#DIV/0!</v>
      </c>
    </row>
    <row r="15" spans="1:5" x14ac:dyDescent="0.55000000000000004">
      <c r="A15" s="16">
        <v>12</v>
      </c>
      <c r="B15" s="22" t="s">
        <v>59</v>
      </c>
      <c r="C15" s="23"/>
      <c r="D15" s="24"/>
      <c r="E15" s="18" t="e">
        <f>SUM('4.สรุปมาตราฐานทางจริยธรรม'!F15)</f>
        <v>#DIV/0!</v>
      </c>
    </row>
    <row r="16" spans="1:5" x14ac:dyDescent="0.55000000000000004">
      <c r="A16" s="16">
        <v>13</v>
      </c>
      <c r="B16" s="22" t="s">
        <v>65</v>
      </c>
      <c r="C16" s="23"/>
      <c r="D16" s="24"/>
      <c r="E16" s="18" t="e">
        <f>SUM('4.สรุปมาตราฐานทางจริยธรรม'!F16)</f>
        <v>#DIV/0!</v>
      </c>
    </row>
    <row r="17" spans="1:6" x14ac:dyDescent="0.55000000000000004">
      <c r="A17" s="16">
        <v>14</v>
      </c>
      <c r="B17" s="22" t="s">
        <v>66</v>
      </c>
      <c r="C17" s="23"/>
      <c r="D17" s="24"/>
      <c r="E17" s="18" t="e">
        <f>SUM('4.สรุปมาตราฐานทางจริยธรรม'!F17)</f>
        <v>#DIV/0!</v>
      </c>
      <c r="F17" s="18" t="e">
        <f>SUM(E4:E17)/14</f>
        <v>#DIV/0!</v>
      </c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63D9-934A-4BBD-9B78-02BED509C0A1}">
  <dimension ref="A1:F18"/>
  <sheetViews>
    <sheetView zoomScale="106" zoomScaleNormal="106" workbookViewId="0">
      <selection activeCell="B16" sqref="B16"/>
    </sheetView>
  </sheetViews>
  <sheetFormatPr defaultColWidth="9" defaultRowHeight="24" x14ac:dyDescent="0.55000000000000004"/>
  <cols>
    <col min="1" max="1" width="6.75" style="3" customWidth="1"/>
    <col min="2" max="2" width="101.125" style="3" customWidth="1"/>
    <col min="3" max="3" width="11.625" style="3" customWidth="1"/>
    <col min="4" max="4" width="10.875" style="8" customWidth="1"/>
    <col min="5" max="5" width="10.875" style="3" customWidth="1"/>
    <col min="6" max="6" width="17.625" style="3" customWidth="1"/>
    <col min="7" max="16384" width="9" style="3"/>
  </cols>
  <sheetData>
    <row r="1" spans="1:6" s="6" customFormat="1" ht="85.5" customHeight="1" x14ac:dyDescent="0.2">
      <c r="A1" s="127" t="s">
        <v>68</v>
      </c>
      <c r="B1" s="127"/>
      <c r="C1" s="127"/>
      <c r="D1" s="127"/>
      <c r="E1" s="127"/>
      <c r="F1" s="127"/>
    </row>
    <row r="2" spans="1:6" s="6" customFormat="1" ht="18.75" customHeight="1" x14ac:dyDescent="0.2">
      <c r="A2" s="20"/>
      <c r="B2" s="20"/>
      <c r="C2" s="20"/>
      <c r="D2" s="20"/>
    </row>
    <row r="3" spans="1:6" s="7" customFormat="1" x14ac:dyDescent="0.2">
      <c r="A3" s="21" t="s">
        <v>50</v>
      </c>
      <c r="B3" s="21" t="s">
        <v>51</v>
      </c>
      <c r="C3" s="21" t="s">
        <v>23</v>
      </c>
      <c r="D3" s="21" t="s">
        <v>71</v>
      </c>
      <c r="E3" s="21" t="s">
        <v>70</v>
      </c>
      <c r="F3" s="21" t="s">
        <v>69</v>
      </c>
    </row>
    <row r="4" spans="1:6" x14ac:dyDescent="0.55000000000000004">
      <c r="A4" s="16">
        <v>1</v>
      </c>
      <c r="B4" s="22" t="s">
        <v>60</v>
      </c>
      <c r="C4" s="16">
        <f>SUM('3.มาตราฐานทางจริยธรรม '!C4)</f>
        <v>0</v>
      </c>
      <c r="D4" s="25">
        <f>SUM('3.มาตราฐานทางจริยธรรม '!D4)</f>
        <v>0</v>
      </c>
      <c r="E4" s="16">
        <f>SUM(C4-D4)</f>
        <v>0</v>
      </c>
      <c r="F4" s="17" t="e">
        <f>SUM(D4*100/C4)</f>
        <v>#DIV/0!</v>
      </c>
    </row>
    <row r="5" spans="1:6" x14ac:dyDescent="0.55000000000000004">
      <c r="A5" s="16">
        <v>2</v>
      </c>
      <c r="B5" s="22" t="s">
        <v>64</v>
      </c>
      <c r="C5" s="16">
        <f>SUM('3.มาตราฐานทางจริยธรรม '!C5)</f>
        <v>0</v>
      </c>
      <c r="D5" s="25">
        <f>SUM('3.มาตราฐานทางจริยธรรม '!D5)</f>
        <v>0</v>
      </c>
      <c r="E5" s="16">
        <f t="shared" ref="E5:E17" si="0">SUM(C5-D5)</f>
        <v>0</v>
      </c>
      <c r="F5" s="17" t="e">
        <f t="shared" ref="F5:F17" si="1">SUM(D5*100/C5)</f>
        <v>#DIV/0!</v>
      </c>
    </row>
    <row r="6" spans="1:6" x14ac:dyDescent="0.55000000000000004">
      <c r="A6" s="16">
        <v>3</v>
      </c>
      <c r="B6" s="22" t="s">
        <v>52</v>
      </c>
      <c r="C6" s="16">
        <f>SUM('3.มาตราฐานทางจริยธรรม '!C6)</f>
        <v>0</v>
      </c>
      <c r="D6" s="25">
        <f>SUM('3.มาตราฐานทางจริยธรรม '!D6)</f>
        <v>0</v>
      </c>
      <c r="E6" s="16">
        <f t="shared" si="0"/>
        <v>0</v>
      </c>
      <c r="F6" s="17" t="e">
        <f t="shared" si="1"/>
        <v>#DIV/0!</v>
      </c>
    </row>
    <row r="7" spans="1:6" x14ac:dyDescent="0.55000000000000004">
      <c r="A7" s="16">
        <v>4</v>
      </c>
      <c r="B7" s="22" t="s">
        <v>55</v>
      </c>
      <c r="C7" s="16">
        <f>SUM('3.มาตราฐานทางจริยธรรม '!C7)</f>
        <v>0</v>
      </c>
      <c r="D7" s="25">
        <f>SUM('3.มาตราฐานทางจริยธรรม '!D7)</f>
        <v>0</v>
      </c>
      <c r="E7" s="16">
        <f t="shared" si="0"/>
        <v>0</v>
      </c>
      <c r="F7" s="17" t="e">
        <f t="shared" si="1"/>
        <v>#DIV/0!</v>
      </c>
    </row>
    <row r="8" spans="1:6" x14ac:dyDescent="0.55000000000000004">
      <c r="A8" s="16">
        <v>5</v>
      </c>
      <c r="B8" s="22" t="s">
        <v>53</v>
      </c>
      <c r="C8" s="16">
        <f>SUM('3.มาตราฐานทางจริยธรรม '!C8)</f>
        <v>0</v>
      </c>
      <c r="D8" s="25">
        <f>SUM('3.มาตราฐานทางจริยธรรม '!D8)</f>
        <v>0</v>
      </c>
      <c r="E8" s="16">
        <f t="shared" si="0"/>
        <v>0</v>
      </c>
      <c r="F8" s="17" t="e">
        <f t="shared" si="1"/>
        <v>#DIV/0!</v>
      </c>
    </row>
    <row r="9" spans="1:6" x14ac:dyDescent="0.55000000000000004">
      <c r="A9" s="16">
        <v>6</v>
      </c>
      <c r="B9" s="22" t="s">
        <v>54</v>
      </c>
      <c r="C9" s="16">
        <f>SUM('3.มาตราฐานทางจริยธรรม '!C9)</f>
        <v>0</v>
      </c>
      <c r="D9" s="25">
        <f>SUM('3.มาตราฐานทางจริยธรรม '!D9)</f>
        <v>0</v>
      </c>
      <c r="E9" s="16">
        <f t="shared" si="0"/>
        <v>0</v>
      </c>
      <c r="F9" s="17" t="e">
        <f t="shared" si="1"/>
        <v>#DIV/0!</v>
      </c>
    </row>
    <row r="10" spans="1:6" x14ac:dyDescent="0.55000000000000004">
      <c r="A10" s="16">
        <v>7</v>
      </c>
      <c r="B10" s="22" t="s">
        <v>61</v>
      </c>
      <c r="C10" s="16">
        <f>SUM('3.มาตราฐานทางจริยธรรม '!C10)</f>
        <v>0</v>
      </c>
      <c r="D10" s="25">
        <f>SUM('3.มาตราฐานทางจริยธรรม '!D10)</f>
        <v>0</v>
      </c>
      <c r="E10" s="16">
        <f t="shared" si="0"/>
        <v>0</v>
      </c>
      <c r="F10" s="17" t="e">
        <f t="shared" si="1"/>
        <v>#DIV/0!</v>
      </c>
    </row>
    <row r="11" spans="1:6" x14ac:dyDescent="0.55000000000000004">
      <c r="A11" s="16">
        <v>8</v>
      </c>
      <c r="B11" s="22" t="s">
        <v>57</v>
      </c>
      <c r="C11" s="16">
        <f>SUM('3.มาตราฐานทางจริยธรรม '!C11)</f>
        <v>0</v>
      </c>
      <c r="D11" s="25">
        <f>SUM('3.มาตราฐานทางจริยธรรม '!D11)</f>
        <v>0</v>
      </c>
      <c r="E11" s="16">
        <f t="shared" si="0"/>
        <v>0</v>
      </c>
      <c r="F11" s="17" t="e">
        <f t="shared" si="1"/>
        <v>#DIV/0!</v>
      </c>
    </row>
    <row r="12" spans="1:6" x14ac:dyDescent="0.55000000000000004">
      <c r="A12" s="16">
        <v>9</v>
      </c>
      <c r="B12" s="22" t="s">
        <v>56</v>
      </c>
      <c r="C12" s="16">
        <f>SUM('3.มาตราฐานทางจริยธรรม '!C12)</f>
        <v>0</v>
      </c>
      <c r="D12" s="25">
        <f>SUM('3.มาตราฐานทางจริยธรรม '!D12)</f>
        <v>0</v>
      </c>
      <c r="E12" s="16">
        <f t="shared" si="0"/>
        <v>0</v>
      </c>
      <c r="F12" s="17" t="e">
        <f t="shared" si="1"/>
        <v>#DIV/0!</v>
      </c>
    </row>
    <row r="13" spans="1:6" x14ac:dyDescent="0.55000000000000004">
      <c r="A13" s="16">
        <v>10</v>
      </c>
      <c r="B13" s="22" t="s">
        <v>58</v>
      </c>
      <c r="C13" s="16">
        <f>SUM('3.มาตราฐานทางจริยธรรม '!C13)</f>
        <v>0</v>
      </c>
      <c r="D13" s="25">
        <f>SUM('3.มาตราฐานทางจริยธรรม '!D13)</f>
        <v>0</v>
      </c>
      <c r="E13" s="16">
        <f t="shared" si="0"/>
        <v>0</v>
      </c>
      <c r="F13" s="17" t="e">
        <f t="shared" si="1"/>
        <v>#DIV/0!</v>
      </c>
    </row>
    <row r="14" spans="1:6" x14ac:dyDescent="0.55000000000000004">
      <c r="A14" s="16">
        <v>11</v>
      </c>
      <c r="B14" s="22" t="s">
        <v>67</v>
      </c>
      <c r="C14" s="16">
        <f>SUM('3.มาตราฐานทางจริยธรรม '!C14)</f>
        <v>0</v>
      </c>
      <c r="D14" s="25">
        <f>SUM('3.มาตราฐานทางจริยธรรม '!D14)</f>
        <v>0</v>
      </c>
      <c r="E14" s="16">
        <f t="shared" si="0"/>
        <v>0</v>
      </c>
      <c r="F14" s="17" t="e">
        <f t="shared" si="1"/>
        <v>#DIV/0!</v>
      </c>
    </row>
    <row r="15" spans="1:6" x14ac:dyDescent="0.55000000000000004">
      <c r="A15" s="16">
        <v>12</v>
      </c>
      <c r="B15" s="22" t="s">
        <v>59</v>
      </c>
      <c r="C15" s="16">
        <f>SUM('3.มาตราฐานทางจริยธรรม '!C15)</f>
        <v>0</v>
      </c>
      <c r="D15" s="25">
        <f>SUM('3.มาตราฐานทางจริยธรรม '!D15)</f>
        <v>0</v>
      </c>
      <c r="E15" s="16">
        <f t="shared" si="0"/>
        <v>0</v>
      </c>
      <c r="F15" s="17" t="e">
        <f t="shared" si="1"/>
        <v>#DIV/0!</v>
      </c>
    </row>
    <row r="16" spans="1:6" x14ac:dyDescent="0.55000000000000004">
      <c r="A16" s="16">
        <v>13</v>
      </c>
      <c r="B16" s="22" t="s">
        <v>65</v>
      </c>
      <c r="C16" s="16">
        <f>SUM('3.มาตราฐานทางจริยธรรม '!C16)</f>
        <v>0</v>
      </c>
      <c r="D16" s="25">
        <f>SUM('3.มาตราฐานทางจริยธรรม '!D16)</f>
        <v>0</v>
      </c>
      <c r="E16" s="16">
        <f t="shared" si="0"/>
        <v>0</v>
      </c>
      <c r="F16" s="17" t="e">
        <f t="shared" si="1"/>
        <v>#DIV/0!</v>
      </c>
    </row>
    <row r="17" spans="1:6" x14ac:dyDescent="0.55000000000000004">
      <c r="A17" s="16">
        <v>14</v>
      </c>
      <c r="B17" s="22" t="s">
        <v>66</v>
      </c>
      <c r="C17" s="16">
        <f>SUM('3.มาตราฐานทางจริยธรรม '!C17)</f>
        <v>0</v>
      </c>
      <c r="D17" s="25">
        <f>SUM('3.มาตราฐานทางจริยธรรม '!D17)</f>
        <v>0</v>
      </c>
      <c r="E17" s="16">
        <f t="shared" si="0"/>
        <v>0</v>
      </c>
      <c r="F17" s="17" t="e">
        <f t="shared" si="1"/>
        <v>#DIV/0!</v>
      </c>
    </row>
    <row r="18" spans="1:6" ht="27.75" x14ac:dyDescent="0.65">
      <c r="A18" s="66"/>
      <c r="B18" s="26" t="s">
        <v>3</v>
      </c>
      <c r="C18" s="16">
        <f>SUM('3.มาตราฐานทางจริยธรรม '!C4)</f>
        <v>0</v>
      </c>
      <c r="D18" s="16">
        <f>SUM(D4:D17)</f>
        <v>0</v>
      </c>
      <c r="E18" s="16">
        <f>SUM(E4:E17)</f>
        <v>0</v>
      </c>
      <c r="F18" s="19" t="e">
        <f>SUM('3.มาตราฐานทางจริยธรรม '!F17)</f>
        <v>#DIV/0!</v>
      </c>
    </row>
  </sheetData>
  <sheetProtection algorithmName="SHA-512" hashValue="KObwe1rVy1JLSJBEhzs7NJhWrZz3mCcvId7w2p0p7UT248BpGEersrxjskYomUSpp2cH1sLGUbwo+M+1DlFypg==" saltValue="8g1eMcvBbFO+GVXnOqVi1g==" spinCount="100000" sheet="1" objects="1" scenarios="1"/>
  <mergeCells count="1">
    <mergeCell ref="A1:F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3BA0-56E9-4647-9B78-D2A631358B40}">
  <dimension ref="A1"/>
  <sheetViews>
    <sheetView workbookViewId="0">
      <selection activeCell="M24" sqref="M24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B27D-6715-4C6D-8B34-1B1010895A87}">
  <dimension ref="A1:C29"/>
  <sheetViews>
    <sheetView workbookViewId="0">
      <selection activeCell="I3" sqref="I3"/>
    </sheetView>
  </sheetViews>
  <sheetFormatPr defaultRowHeight="17.25" x14ac:dyDescent="0.4"/>
  <cols>
    <col min="1" max="1" width="37.5" style="27" customWidth="1"/>
    <col min="2" max="2" width="23.25" style="54" customWidth="1"/>
    <col min="3" max="3" width="21.125" style="54" customWidth="1"/>
    <col min="4" max="16384" width="9" style="27"/>
  </cols>
  <sheetData>
    <row r="1" spans="1:3" ht="33" customHeight="1" x14ac:dyDescent="0.55000000000000004">
      <c r="A1" s="106" t="s">
        <v>112</v>
      </c>
      <c r="B1" s="106"/>
      <c r="C1" s="106"/>
    </row>
    <row r="2" spans="1:3" ht="24" x14ac:dyDescent="0.55000000000000004">
      <c r="A2" s="106" t="s">
        <v>96</v>
      </c>
      <c r="B2" s="106"/>
      <c r="C2" s="106"/>
    </row>
    <row r="3" spans="1:3" ht="24" x14ac:dyDescent="0.4">
      <c r="A3" s="56"/>
      <c r="B3" s="56"/>
      <c r="C3" s="56"/>
    </row>
    <row r="4" spans="1:3" ht="24" x14ac:dyDescent="0.4">
      <c r="A4" s="57" t="s">
        <v>22</v>
      </c>
      <c r="B4" s="58" t="s">
        <v>23</v>
      </c>
      <c r="C4" s="58" t="s">
        <v>24</v>
      </c>
    </row>
    <row r="5" spans="1:3" ht="24" x14ac:dyDescent="0.4">
      <c r="A5" s="109" t="s">
        <v>25</v>
      </c>
      <c r="B5" s="110"/>
      <c r="C5" s="111"/>
    </row>
    <row r="6" spans="1:3" ht="24" x14ac:dyDescent="0.4">
      <c r="A6" s="59" t="s">
        <v>26</v>
      </c>
      <c r="B6" s="60"/>
      <c r="C6" s="61" t="e">
        <f>B$6*100/B$8</f>
        <v>#DIV/0!</v>
      </c>
    </row>
    <row r="7" spans="1:3" ht="24" x14ac:dyDescent="0.4">
      <c r="A7" s="59" t="s">
        <v>27</v>
      </c>
      <c r="B7" s="60"/>
      <c r="C7" s="61" t="e">
        <f>B$7*100/B$8</f>
        <v>#DIV/0!</v>
      </c>
    </row>
    <row r="8" spans="1:3" ht="24" x14ac:dyDescent="0.4">
      <c r="A8" s="62" t="s">
        <v>3</v>
      </c>
      <c r="B8" s="63">
        <f>SUM(B$6:B$7)</f>
        <v>0</v>
      </c>
      <c r="C8" s="64" t="e">
        <f>SUM(C$6:C$7)</f>
        <v>#DIV/0!</v>
      </c>
    </row>
    <row r="9" spans="1:3" ht="24" x14ac:dyDescent="0.4">
      <c r="A9" s="112" t="s">
        <v>28</v>
      </c>
      <c r="B9" s="113"/>
      <c r="C9" s="114"/>
    </row>
    <row r="10" spans="1:3" ht="24" x14ac:dyDescent="0.4">
      <c r="A10" s="65" t="s">
        <v>29</v>
      </c>
      <c r="B10" s="60"/>
      <c r="C10" s="61" t="e">
        <f>B$10*100/B$16</f>
        <v>#DIV/0!</v>
      </c>
    </row>
    <row r="11" spans="1:3" ht="24" x14ac:dyDescent="0.4">
      <c r="A11" s="65" t="s">
        <v>30</v>
      </c>
      <c r="B11" s="60"/>
      <c r="C11" s="61" t="e">
        <f>B$11*100/B$16</f>
        <v>#DIV/0!</v>
      </c>
    </row>
    <row r="12" spans="1:3" ht="24" x14ac:dyDescent="0.4">
      <c r="A12" s="65" t="s">
        <v>31</v>
      </c>
      <c r="B12" s="60"/>
      <c r="C12" s="61" t="e">
        <f>B$12*100/B$16</f>
        <v>#DIV/0!</v>
      </c>
    </row>
    <row r="13" spans="1:3" ht="24" x14ac:dyDescent="0.55000000000000004">
      <c r="A13" s="66" t="s">
        <v>32</v>
      </c>
      <c r="B13" s="67"/>
      <c r="C13" s="61" t="e">
        <f>B$13*100/B$16</f>
        <v>#DIV/0!</v>
      </c>
    </row>
    <row r="14" spans="1:3" ht="24" x14ac:dyDescent="0.55000000000000004">
      <c r="A14" s="3" t="s">
        <v>33</v>
      </c>
      <c r="B14" s="67"/>
      <c r="C14" s="61" t="e">
        <f>B$14*100/B$16</f>
        <v>#DIV/0!</v>
      </c>
    </row>
    <row r="15" spans="1:3" ht="24" x14ac:dyDescent="0.4">
      <c r="A15" s="65" t="s">
        <v>34</v>
      </c>
      <c r="B15" s="67"/>
      <c r="C15" s="61" t="e">
        <f>B$15*100/B$16</f>
        <v>#DIV/0!</v>
      </c>
    </row>
    <row r="16" spans="1:3" ht="24" x14ac:dyDescent="0.4">
      <c r="A16" s="30" t="s">
        <v>3</v>
      </c>
      <c r="B16" s="30">
        <f>SUM(B$10:B$15)</f>
        <v>0</v>
      </c>
      <c r="C16" s="61" t="e">
        <f>SUM(C$10:C$15)</f>
        <v>#DIV/0!</v>
      </c>
    </row>
    <row r="17" spans="1:3" ht="24" x14ac:dyDescent="0.4">
      <c r="A17" s="109" t="s">
        <v>35</v>
      </c>
      <c r="B17" s="110"/>
      <c r="C17" s="111"/>
    </row>
    <row r="18" spans="1:3" ht="24" x14ac:dyDescent="0.4">
      <c r="A18" s="65" t="s">
        <v>72</v>
      </c>
      <c r="B18" s="60"/>
      <c r="C18" s="61" t="e">
        <f>B$18*100/B$22</f>
        <v>#DIV/0!</v>
      </c>
    </row>
    <row r="19" spans="1:3" ht="24" x14ac:dyDescent="0.4">
      <c r="A19" s="65" t="s">
        <v>73</v>
      </c>
      <c r="B19" s="60"/>
      <c r="C19" s="61" t="e">
        <f>B$19*100/B$22</f>
        <v>#DIV/0!</v>
      </c>
    </row>
    <row r="20" spans="1:3" ht="24" x14ac:dyDescent="0.4">
      <c r="A20" s="65" t="s">
        <v>74</v>
      </c>
      <c r="B20" s="60"/>
      <c r="C20" s="61" t="e">
        <f>B$20*100/B$22</f>
        <v>#DIV/0!</v>
      </c>
    </row>
    <row r="21" spans="1:3" ht="24" x14ac:dyDescent="0.4">
      <c r="A21" s="65" t="s">
        <v>75</v>
      </c>
      <c r="B21" s="60"/>
      <c r="C21" s="61" t="e">
        <f>B$21*100/B$22</f>
        <v>#DIV/0!</v>
      </c>
    </row>
    <row r="22" spans="1:3" ht="24" x14ac:dyDescent="0.4">
      <c r="A22" s="30" t="s">
        <v>3</v>
      </c>
      <c r="B22" s="30">
        <f>SUM(B$18:B$21)</f>
        <v>0</v>
      </c>
      <c r="C22" s="61" t="e">
        <f>SUM(C$18:C$21)</f>
        <v>#DIV/0!</v>
      </c>
    </row>
    <row r="23" spans="1:3" ht="24" x14ac:dyDescent="0.4">
      <c r="A23" s="109" t="s">
        <v>36</v>
      </c>
      <c r="B23" s="110"/>
      <c r="C23" s="111"/>
    </row>
    <row r="24" spans="1:3" ht="24" x14ac:dyDescent="0.55000000000000004">
      <c r="A24" s="22" t="s">
        <v>37</v>
      </c>
      <c r="B24" s="60"/>
      <c r="C24" s="61" t="e">
        <f>B$24*100/B$28</f>
        <v>#DIV/0!</v>
      </c>
    </row>
    <row r="25" spans="1:3" ht="24" x14ac:dyDescent="0.55000000000000004">
      <c r="A25" s="22" t="s">
        <v>38</v>
      </c>
      <c r="B25" s="24"/>
      <c r="C25" s="61" t="e">
        <f>B$25*100/B$28</f>
        <v>#DIV/0!</v>
      </c>
    </row>
    <row r="26" spans="1:3" ht="24" x14ac:dyDescent="0.55000000000000004">
      <c r="A26" s="22" t="s">
        <v>39</v>
      </c>
      <c r="B26" s="24"/>
      <c r="C26" s="61" t="e">
        <f>B$26*100/B$28</f>
        <v>#DIV/0!</v>
      </c>
    </row>
    <row r="27" spans="1:3" ht="24" x14ac:dyDescent="0.55000000000000004">
      <c r="A27" s="22" t="s">
        <v>40</v>
      </c>
      <c r="B27" s="24"/>
      <c r="C27" s="61" t="e">
        <f>B$27*100/B$28</f>
        <v>#DIV/0!</v>
      </c>
    </row>
    <row r="28" spans="1:3" ht="24" x14ac:dyDescent="0.55000000000000004">
      <c r="A28" s="68" t="s">
        <v>3</v>
      </c>
      <c r="B28" s="25">
        <f>SUM(B$24:B$27)</f>
        <v>0</v>
      </c>
      <c r="C28" s="69" t="e">
        <f>SUM(C$24:C$27)</f>
        <v>#DIV/0!</v>
      </c>
    </row>
    <row r="29" spans="1:3" ht="24" x14ac:dyDescent="0.55000000000000004">
      <c r="A29" s="70" t="s">
        <v>41</v>
      </c>
      <c r="B29" s="107" t="s">
        <v>42</v>
      </c>
      <c r="C29" s="108"/>
    </row>
  </sheetData>
  <mergeCells count="7">
    <mergeCell ref="A1:C1"/>
    <mergeCell ref="B29:C29"/>
    <mergeCell ref="A2:C2"/>
    <mergeCell ref="A5:C5"/>
    <mergeCell ref="A9:C9"/>
    <mergeCell ref="A17:C17"/>
    <mergeCell ref="A23:C2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26BF-A3B5-4EEB-8D0F-475C0CDCDD5C}">
  <sheetPr>
    <pageSetUpPr fitToPage="1"/>
  </sheetPr>
  <dimension ref="A1:H39"/>
  <sheetViews>
    <sheetView topLeftCell="A4" workbookViewId="0">
      <selection activeCell="A15" sqref="A15"/>
    </sheetView>
  </sheetViews>
  <sheetFormatPr defaultRowHeight="24" x14ac:dyDescent="0.4"/>
  <cols>
    <col min="1" max="1" width="77" style="27" customWidth="1"/>
    <col min="2" max="2" width="13.875" style="54" customWidth="1"/>
    <col min="3" max="3" width="15" style="54" customWidth="1"/>
    <col min="4" max="4" width="12.25" style="54" customWidth="1"/>
    <col min="5" max="5" width="13.25" style="54" customWidth="1"/>
    <col min="6" max="6" width="18.375" style="4" customWidth="1"/>
    <col min="7" max="7" width="0" style="27" hidden="1" customWidth="1"/>
    <col min="8" max="16384" width="9" style="27"/>
  </cols>
  <sheetData>
    <row r="1" spans="1:8" ht="30.75" x14ac:dyDescent="0.4">
      <c r="A1" s="117" t="s">
        <v>96</v>
      </c>
      <c r="B1" s="117"/>
      <c r="C1" s="117"/>
      <c r="D1" s="117"/>
      <c r="E1" s="117"/>
      <c r="F1" s="117"/>
      <c r="G1" s="117"/>
    </row>
    <row r="2" spans="1:8" ht="21" customHeight="1" x14ac:dyDescent="0.4">
      <c r="A2" s="117" t="s">
        <v>43</v>
      </c>
      <c r="B2" s="117"/>
      <c r="C2" s="117"/>
      <c r="D2" s="117"/>
      <c r="E2" s="117"/>
      <c r="F2" s="117"/>
      <c r="G2" s="117"/>
    </row>
    <row r="3" spans="1:8" ht="21" customHeight="1" x14ac:dyDescent="0.4">
      <c r="A3" s="117" t="s">
        <v>44</v>
      </c>
      <c r="B3" s="117"/>
      <c r="C3" s="117"/>
      <c r="D3" s="117"/>
      <c r="E3" s="117"/>
      <c r="F3" s="117"/>
      <c r="G3" s="117"/>
    </row>
    <row r="4" spans="1:8" ht="21" customHeight="1" x14ac:dyDescent="0.4"/>
    <row r="5" spans="1:8" ht="17.25" x14ac:dyDescent="0.4">
      <c r="A5" s="118"/>
      <c r="B5" s="118"/>
      <c r="C5" s="118"/>
      <c r="D5" s="118"/>
      <c r="E5" s="118"/>
      <c r="F5" s="118"/>
    </row>
    <row r="6" spans="1:8" x14ac:dyDescent="0.4">
      <c r="A6" s="119" t="s">
        <v>45</v>
      </c>
      <c r="B6" s="119"/>
      <c r="C6" s="119"/>
      <c r="D6" s="119"/>
      <c r="E6" s="119"/>
      <c r="F6" s="119"/>
      <c r="G6" s="119"/>
    </row>
    <row r="7" spans="1:8" ht="24.75" thickBot="1" x14ac:dyDescent="0.6">
      <c r="A7" s="3"/>
      <c r="B7" s="4"/>
      <c r="C7" s="4"/>
      <c r="D7" s="4"/>
      <c r="E7" s="4"/>
      <c r="G7" s="3"/>
    </row>
    <row r="8" spans="1:8" ht="24.75" customHeight="1" thickBot="1" x14ac:dyDescent="0.6">
      <c r="A8" s="120" t="s">
        <v>5</v>
      </c>
      <c r="B8" s="122" t="s">
        <v>2</v>
      </c>
      <c r="C8" s="123"/>
      <c r="D8" s="123"/>
      <c r="E8" s="124"/>
      <c r="F8" s="120" t="s">
        <v>21</v>
      </c>
      <c r="G8" s="120" t="s">
        <v>11</v>
      </c>
      <c r="H8" s="5"/>
    </row>
    <row r="9" spans="1:8" ht="24.75" thickBot="1" x14ac:dyDescent="0.45">
      <c r="A9" s="121"/>
      <c r="B9" s="55" t="s">
        <v>46</v>
      </c>
      <c r="C9" s="55" t="s">
        <v>47</v>
      </c>
      <c r="D9" s="55" t="s">
        <v>48</v>
      </c>
      <c r="E9" s="55" t="s">
        <v>49</v>
      </c>
      <c r="F9" s="125"/>
      <c r="G9" s="121"/>
    </row>
    <row r="10" spans="1:8" s="76" customFormat="1" ht="84" thickBot="1" x14ac:dyDescent="0.7">
      <c r="A10" s="81" t="s">
        <v>97</v>
      </c>
      <c r="B10" s="82"/>
      <c r="C10" s="82"/>
      <c r="D10" s="82"/>
      <c r="E10" s="82"/>
      <c r="F10" s="74">
        <f>SUM(B$10:E$10)</f>
        <v>0</v>
      </c>
      <c r="G10" s="80"/>
    </row>
    <row r="11" spans="1:8" s="76" customFormat="1" ht="28.5" thickBot="1" x14ac:dyDescent="0.7">
      <c r="A11" s="81" t="s">
        <v>77</v>
      </c>
      <c r="B11" s="83"/>
      <c r="C11" s="83"/>
      <c r="D11" s="83"/>
      <c r="E11" s="83"/>
      <c r="F11" s="84">
        <f>SUM(B11:E11)</f>
        <v>0</v>
      </c>
      <c r="G11" s="85"/>
    </row>
    <row r="12" spans="1:8" s="76" customFormat="1" ht="56.25" thickBot="1" x14ac:dyDescent="0.7">
      <c r="A12" s="78" t="s">
        <v>92</v>
      </c>
      <c r="B12" s="82"/>
      <c r="C12" s="82"/>
      <c r="D12" s="82"/>
      <c r="E12" s="82"/>
      <c r="F12" s="74">
        <f>SUM(B$12:E$12)</f>
        <v>0</v>
      </c>
      <c r="G12" s="80"/>
    </row>
    <row r="13" spans="1:8" s="76" customFormat="1" ht="28.5" thickBot="1" x14ac:dyDescent="0.7">
      <c r="A13" s="80" t="s">
        <v>98</v>
      </c>
      <c r="B13" s="82"/>
      <c r="C13" s="82"/>
      <c r="D13" s="82"/>
      <c r="E13" s="82"/>
      <c r="F13" s="74">
        <f>SUM(B$13:E$13)</f>
        <v>0</v>
      </c>
      <c r="G13" s="80"/>
    </row>
    <row r="14" spans="1:8" s="76" customFormat="1" ht="28.5" thickBot="1" x14ac:dyDescent="0.7">
      <c r="A14" s="81" t="s">
        <v>99</v>
      </c>
      <c r="B14" s="82"/>
      <c r="C14" s="82"/>
      <c r="D14" s="82"/>
      <c r="E14" s="82"/>
      <c r="F14" s="74">
        <f>SUM(B$14:E$14)</f>
        <v>0</v>
      </c>
      <c r="G14" s="80"/>
    </row>
    <row r="15" spans="1:8" s="76" customFormat="1" ht="21.75" customHeight="1" thickBot="1" x14ac:dyDescent="0.7">
      <c r="A15" s="86" t="s">
        <v>80</v>
      </c>
      <c r="B15" s="87"/>
      <c r="C15" s="87"/>
      <c r="D15" s="87"/>
      <c r="E15" s="87"/>
      <c r="F15" s="84">
        <f>SUM(B$15:E$15)</f>
        <v>0</v>
      </c>
      <c r="G15" s="85"/>
    </row>
    <row r="16" spans="1:8" s="76" customFormat="1" ht="28.5" thickBot="1" x14ac:dyDescent="0.7">
      <c r="A16" s="72" t="s">
        <v>100</v>
      </c>
      <c r="B16" s="87"/>
      <c r="C16" s="87"/>
      <c r="D16" s="87"/>
      <c r="E16" s="87"/>
      <c r="F16" s="84">
        <f>SUM(B$16:E$16)</f>
        <v>0</v>
      </c>
      <c r="G16" s="85"/>
    </row>
    <row r="17" spans="1:7" s="76" customFormat="1" ht="28.5" thickBot="1" x14ac:dyDescent="0.7">
      <c r="A17" s="77" t="s">
        <v>101</v>
      </c>
      <c r="B17" s="88"/>
      <c r="C17" s="88"/>
      <c r="D17" s="88"/>
      <c r="E17" s="88"/>
      <c r="F17" s="84">
        <f>SUM(B$17:E$17)</f>
        <v>0</v>
      </c>
      <c r="G17" s="85"/>
    </row>
    <row r="18" spans="1:7" s="76" customFormat="1" ht="28.5" thickBot="1" x14ac:dyDescent="0.7">
      <c r="A18" s="78" t="s">
        <v>82</v>
      </c>
      <c r="B18" s="88"/>
      <c r="C18" s="88"/>
      <c r="D18" s="88"/>
      <c r="E18" s="88"/>
      <c r="F18" s="74">
        <f>SUM(B$18:E$18)</f>
        <v>0</v>
      </c>
      <c r="G18" s="80"/>
    </row>
    <row r="19" spans="1:7" s="76" customFormat="1" ht="53.25" customHeight="1" thickBot="1" x14ac:dyDescent="0.7">
      <c r="A19" s="78" t="s">
        <v>83</v>
      </c>
      <c r="B19" s="88"/>
      <c r="C19" s="88"/>
      <c r="D19" s="88"/>
      <c r="E19" s="88"/>
      <c r="F19" s="84">
        <f>SUM(B$19:E$19)</f>
        <v>0</v>
      </c>
      <c r="G19" s="89"/>
    </row>
    <row r="20" spans="1:7" s="76" customFormat="1" ht="28.5" thickBot="1" x14ac:dyDescent="0.7">
      <c r="A20" s="80" t="s">
        <v>102</v>
      </c>
      <c r="B20" s="88"/>
      <c r="C20" s="88"/>
      <c r="D20" s="88"/>
      <c r="E20" s="88"/>
      <c r="F20" s="90">
        <f>SUM(B$20:E$20)</f>
        <v>0</v>
      </c>
      <c r="G20" s="91"/>
    </row>
    <row r="21" spans="1:7" s="76" customFormat="1" ht="28.5" thickBot="1" x14ac:dyDescent="0.7">
      <c r="A21" s="80" t="s">
        <v>103</v>
      </c>
      <c r="B21" s="88"/>
      <c r="C21" s="88"/>
      <c r="D21" s="88"/>
      <c r="E21" s="88"/>
      <c r="F21" s="92">
        <f>SUM(B$21:E$21)</f>
        <v>0</v>
      </c>
      <c r="G21" s="89"/>
    </row>
    <row r="22" spans="1:7" s="76" customFormat="1" ht="56.25" thickBot="1" x14ac:dyDescent="0.7">
      <c r="A22" s="78" t="s">
        <v>104</v>
      </c>
      <c r="B22" s="88"/>
      <c r="C22" s="88"/>
      <c r="D22" s="88"/>
      <c r="E22" s="88"/>
      <c r="F22" s="92">
        <f>SUM(B$22:E$22)</f>
        <v>0</v>
      </c>
      <c r="G22" s="89"/>
    </row>
    <row r="23" spans="1:7" s="76" customFormat="1" ht="56.25" thickBot="1" x14ac:dyDescent="0.7">
      <c r="A23" s="78" t="s">
        <v>105</v>
      </c>
      <c r="B23" s="88"/>
      <c r="C23" s="88"/>
      <c r="D23" s="88"/>
      <c r="E23" s="88"/>
      <c r="F23" s="84">
        <f>SUM(B$23:E$23)</f>
        <v>0</v>
      </c>
      <c r="G23" s="89"/>
    </row>
    <row r="24" spans="1:7" s="76" customFormat="1" ht="28.5" thickBot="1" x14ac:dyDescent="0.7">
      <c r="A24" s="93" t="s">
        <v>106</v>
      </c>
      <c r="B24" s="88"/>
      <c r="C24" s="88"/>
      <c r="D24" s="88"/>
      <c r="E24" s="88"/>
      <c r="F24" s="74">
        <f>SUM(B$24:E$24)</f>
        <v>0</v>
      </c>
      <c r="G24" s="89"/>
    </row>
    <row r="25" spans="1:7" s="76" customFormat="1" ht="28.5" thickBot="1" x14ac:dyDescent="0.7">
      <c r="A25" s="94" t="s">
        <v>84</v>
      </c>
      <c r="B25" s="88"/>
      <c r="C25" s="88"/>
      <c r="D25" s="88"/>
      <c r="E25" s="88"/>
      <c r="F25" s="74">
        <f>SUM(B$25:E$25)</f>
        <v>0</v>
      </c>
      <c r="G25" s="89"/>
    </row>
    <row r="26" spans="1:7" s="76" customFormat="1" ht="28.5" thickBot="1" x14ac:dyDescent="0.7">
      <c r="A26" s="80" t="s">
        <v>107</v>
      </c>
      <c r="B26" s="88"/>
      <c r="C26" s="88"/>
      <c r="D26" s="88"/>
      <c r="E26" s="88"/>
      <c r="F26" s="74">
        <f>SUM(B$26:E$26)</f>
        <v>0</v>
      </c>
      <c r="G26" s="115"/>
    </row>
    <row r="27" spans="1:7" s="76" customFormat="1" ht="28.5" thickBot="1" x14ac:dyDescent="0.7">
      <c r="A27" s="80" t="s">
        <v>109</v>
      </c>
      <c r="B27" s="88"/>
      <c r="C27" s="88"/>
      <c r="D27" s="88"/>
      <c r="E27" s="88"/>
      <c r="F27" s="74">
        <f>SUM(B$27:E$27)</f>
        <v>0</v>
      </c>
      <c r="G27" s="116"/>
    </row>
    <row r="28" spans="1:7" s="76" customFormat="1" ht="28.5" thickBot="1" x14ac:dyDescent="0.7">
      <c r="A28" s="80" t="s">
        <v>85</v>
      </c>
      <c r="B28" s="88"/>
      <c r="C28" s="88"/>
      <c r="D28" s="88"/>
      <c r="E28" s="88"/>
      <c r="F28" s="74">
        <f>SUM(B$28:E$28)</f>
        <v>0</v>
      </c>
      <c r="G28" s="89"/>
    </row>
    <row r="29" spans="1:7" s="76" customFormat="1" ht="28.5" thickBot="1" x14ac:dyDescent="0.7">
      <c r="A29" s="80" t="s">
        <v>86</v>
      </c>
      <c r="B29" s="88"/>
      <c r="C29" s="88"/>
      <c r="D29" s="88"/>
      <c r="E29" s="88"/>
      <c r="F29" s="74">
        <f>SUM(B$29:E$29)</f>
        <v>0</v>
      </c>
      <c r="G29" s="96"/>
    </row>
    <row r="30" spans="1:7" s="76" customFormat="1" ht="28.5" thickBot="1" x14ac:dyDescent="0.7">
      <c r="A30" s="94" t="s">
        <v>87</v>
      </c>
      <c r="B30" s="88"/>
      <c r="C30" s="88"/>
      <c r="D30" s="88"/>
      <c r="E30" s="88"/>
      <c r="F30" s="84">
        <f>SUM(B$30:E$30)</f>
        <v>0</v>
      </c>
      <c r="G30" s="89"/>
    </row>
    <row r="31" spans="1:7" s="76" customFormat="1" ht="28.5" thickBot="1" x14ac:dyDescent="0.7">
      <c r="A31" s="93" t="s">
        <v>88</v>
      </c>
      <c r="B31" s="88"/>
      <c r="C31" s="88"/>
      <c r="D31" s="88"/>
      <c r="E31" s="88"/>
      <c r="F31" s="74">
        <f>SUM(B$31:E$31)</f>
        <v>0</v>
      </c>
      <c r="G31" s="96"/>
    </row>
    <row r="32" spans="1:7" s="76" customFormat="1" ht="28.5" thickBot="1" x14ac:dyDescent="0.7">
      <c r="A32" s="93" t="s">
        <v>93</v>
      </c>
      <c r="B32" s="88"/>
      <c r="C32" s="88"/>
      <c r="D32" s="88"/>
      <c r="E32" s="88"/>
      <c r="F32" s="84">
        <f>SUM(B$32:E$32)</f>
        <v>0</v>
      </c>
      <c r="G32" s="89"/>
    </row>
    <row r="33" spans="1:7" s="76" customFormat="1" ht="56.25" thickBot="1" x14ac:dyDescent="0.7">
      <c r="A33" s="78" t="s">
        <v>110</v>
      </c>
      <c r="B33" s="88"/>
      <c r="C33" s="88"/>
      <c r="D33" s="88"/>
      <c r="E33" s="88"/>
      <c r="F33" s="74">
        <f>SUM(B$33:E$33)</f>
        <v>0</v>
      </c>
      <c r="G33" s="115"/>
    </row>
    <row r="34" spans="1:7" s="76" customFormat="1" ht="28.5" thickBot="1" x14ac:dyDescent="0.7">
      <c r="A34" s="80" t="s">
        <v>94</v>
      </c>
      <c r="B34" s="88"/>
      <c r="C34" s="88"/>
      <c r="D34" s="88"/>
      <c r="E34" s="88"/>
      <c r="F34" s="74">
        <f>SUM(B$34:E$34)</f>
        <v>0</v>
      </c>
      <c r="G34" s="116"/>
    </row>
    <row r="35" spans="1:7" s="76" customFormat="1" ht="28.5" thickBot="1" x14ac:dyDescent="0.7">
      <c r="A35" s="80" t="s">
        <v>95</v>
      </c>
      <c r="B35" s="82"/>
      <c r="C35" s="82"/>
      <c r="D35" s="82"/>
      <c r="E35" s="82"/>
      <c r="F35" s="74">
        <f>SUM(B$35:E$35)</f>
        <v>0</v>
      </c>
      <c r="G35" s="95"/>
    </row>
    <row r="36" spans="1:7" s="76" customFormat="1" ht="28.5" thickBot="1" x14ac:dyDescent="0.7">
      <c r="A36" s="80" t="s">
        <v>89</v>
      </c>
      <c r="B36" s="88"/>
      <c r="C36" s="88"/>
      <c r="D36" s="88"/>
      <c r="E36" s="88"/>
      <c r="F36" s="84">
        <f>SUM(B$36:E$36)</f>
        <v>0</v>
      </c>
      <c r="G36" s="89"/>
    </row>
    <row r="37" spans="1:7" s="76" customFormat="1" ht="28.5" thickBot="1" x14ac:dyDescent="0.7">
      <c r="A37" s="80" t="s">
        <v>90</v>
      </c>
      <c r="B37" s="88"/>
      <c r="C37" s="88"/>
      <c r="D37" s="88"/>
      <c r="E37" s="88"/>
      <c r="F37" s="74">
        <f>SUM(B$37:E$37)</f>
        <v>0</v>
      </c>
      <c r="G37" s="89"/>
    </row>
    <row r="38" spans="1:7" s="76" customFormat="1" ht="28.5" thickBot="1" x14ac:dyDescent="0.7">
      <c r="A38" s="80" t="s">
        <v>91</v>
      </c>
      <c r="B38" s="88"/>
      <c r="C38" s="88"/>
      <c r="D38" s="88"/>
      <c r="E38" s="88"/>
      <c r="F38" s="74">
        <f>SUM(B$38:E$38)</f>
        <v>0</v>
      </c>
      <c r="G38" s="89"/>
    </row>
    <row r="39" spans="1:7" s="76" customFormat="1" ht="28.5" thickBot="1" x14ac:dyDescent="0.7">
      <c r="A39" s="80" t="s">
        <v>111</v>
      </c>
      <c r="B39" s="88"/>
      <c r="C39" s="88"/>
      <c r="D39" s="88"/>
      <c r="E39" s="88"/>
      <c r="F39" s="74">
        <f>SUM(B$39:E$39)</f>
        <v>0</v>
      </c>
      <c r="G39" s="89"/>
    </row>
  </sheetData>
  <mergeCells count="11">
    <mergeCell ref="G26:G27"/>
    <mergeCell ref="G33:G34"/>
    <mergeCell ref="A1:G1"/>
    <mergeCell ref="A2:G2"/>
    <mergeCell ref="A3:G3"/>
    <mergeCell ref="A5:F5"/>
    <mergeCell ref="A6:G6"/>
    <mergeCell ref="A8:A9"/>
    <mergeCell ref="B8:E8"/>
    <mergeCell ref="F8:F9"/>
    <mergeCell ref="G8:G9"/>
  </mergeCells>
  <pageMargins left="0.7" right="0.7" top="0.75" bottom="0.75" header="0.3" footer="0.3"/>
  <pageSetup paperSize="9" scale="54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C0CE-BC54-490A-9484-EC77CAC0C645}">
  <sheetPr>
    <tabColor theme="9" tint="-0.249977111117893"/>
    <pageSetUpPr fitToPage="1"/>
  </sheetPr>
  <dimension ref="A1:E10"/>
  <sheetViews>
    <sheetView zoomScale="95" zoomScaleNormal="95" workbookViewId="0">
      <selection activeCell="B4" sqref="B4"/>
    </sheetView>
  </sheetViews>
  <sheetFormatPr defaultRowHeight="17.25" x14ac:dyDescent="0.4"/>
  <cols>
    <col min="1" max="1" width="65" style="27" bestFit="1" customWidth="1"/>
    <col min="2" max="3" width="9" style="27"/>
    <col min="4" max="4" width="12.125" style="27" bestFit="1" customWidth="1"/>
    <col min="5" max="5" width="9.625" style="27" customWidth="1"/>
    <col min="6" max="16384" width="9" style="27"/>
  </cols>
  <sheetData>
    <row r="1" spans="1:5" ht="24" x14ac:dyDescent="0.55000000000000004">
      <c r="A1" s="35" t="s">
        <v>0</v>
      </c>
      <c r="B1" s="3"/>
      <c r="C1" s="3"/>
      <c r="D1" s="3"/>
      <c r="E1" s="3"/>
    </row>
    <row r="2" spans="1:5" ht="24.75" thickBot="1" x14ac:dyDescent="0.6">
      <c r="A2" s="3"/>
      <c r="B2" s="3"/>
      <c r="C2" s="3"/>
      <c r="D2" s="3"/>
      <c r="E2" s="3"/>
    </row>
    <row r="3" spans="1:5" s="5" customFormat="1" ht="24.75" thickBot="1" x14ac:dyDescent="0.6">
      <c r="A3" s="36" t="str">
        <f>[1]Mean!A8</f>
        <v>ประเด็นคำถาม</v>
      </c>
      <c r="B3" s="50"/>
      <c r="C3" s="36" t="s">
        <v>1</v>
      </c>
      <c r="D3" s="51" t="s">
        <v>2</v>
      </c>
      <c r="E3" s="39" t="s">
        <v>62</v>
      </c>
    </row>
    <row r="4" spans="1:5" ht="75" customHeight="1" thickBot="1" x14ac:dyDescent="0.45">
      <c r="A4" s="53" t="s">
        <v>76</v>
      </c>
      <c r="B4" s="41" t="e">
        <f>Mean!G5</f>
        <v>#DIV/0!</v>
      </c>
      <c r="C4" s="41" t="e">
        <f>Mean!H5</f>
        <v>#DIV/0!</v>
      </c>
      <c r="D4" s="52" t="e">
        <f t="shared" ref="D4:D10" si="0">IF(B4&gt;=2.5,"ประจำ",IF(B4&gt;=1.5,"ส่วนใหญ่",IF(B4&gt;=0.5,"ส่วนน้อย",IF(B4&lt;0.5,"ไม่เคย"))))</f>
        <v>#DIV/0!</v>
      </c>
      <c r="E4" s="42" t="s">
        <v>63</v>
      </c>
    </row>
    <row r="5" spans="1:5" ht="24.75" thickBot="1" x14ac:dyDescent="0.45">
      <c r="A5" s="53" t="s">
        <v>77</v>
      </c>
      <c r="B5" s="41" t="e">
        <f>Mean!G6</f>
        <v>#DIV/0!</v>
      </c>
      <c r="C5" s="41" t="e">
        <f>Mean!H6</f>
        <v>#DIV/0!</v>
      </c>
      <c r="D5" s="52" t="e">
        <f t="shared" si="0"/>
        <v>#DIV/0!</v>
      </c>
      <c r="E5" s="42" t="s">
        <v>63</v>
      </c>
    </row>
    <row r="6" spans="1:5" ht="51.75" customHeight="1" thickBot="1" x14ac:dyDescent="0.45">
      <c r="A6" s="40" t="s">
        <v>92</v>
      </c>
      <c r="B6" s="41" t="e">
        <f>Mean!G7</f>
        <v>#DIV/0!</v>
      </c>
      <c r="C6" s="41" t="e">
        <f>Mean!H7</f>
        <v>#DIV/0!</v>
      </c>
      <c r="D6" s="52" t="e">
        <f t="shared" si="0"/>
        <v>#DIV/0!</v>
      </c>
      <c r="E6" s="42" t="s">
        <v>63</v>
      </c>
    </row>
    <row r="7" spans="1:5" ht="24.75" thickBot="1" x14ac:dyDescent="0.6">
      <c r="A7" s="37" t="s">
        <v>78</v>
      </c>
      <c r="B7" s="41" t="e">
        <f>Mean!G8</f>
        <v>#DIV/0!</v>
      </c>
      <c r="C7" s="41" t="e">
        <f>Mean!H8</f>
        <v>#DIV/0!</v>
      </c>
      <c r="D7" s="52" t="e">
        <f t="shared" si="0"/>
        <v>#DIV/0!</v>
      </c>
      <c r="E7" s="42" t="s">
        <v>63</v>
      </c>
    </row>
    <row r="8" spans="1:5" ht="24.75" thickBot="1" x14ac:dyDescent="0.45">
      <c r="A8" s="53" t="s">
        <v>79</v>
      </c>
      <c r="B8" s="41" t="e">
        <f>Mean!G9</f>
        <v>#DIV/0!</v>
      </c>
      <c r="C8" s="41" t="e">
        <f>Mean!H9</f>
        <v>#DIV/0!</v>
      </c>
      <c r="D8" s="52" t="e">
        <f t="shared" si="0"/>
        <v>#DIV/0!</v>
      </c>
      <c r="E8" s="42" t="s">
        <v>63</v>
      </c>
    </row>
    <row r="9" spans="1:5" ht="24.75" thickBot="1" x14ac:dyDescent="0.45">
      <c r="A9" s="71" t="s">
        <v>80</v>
      </c>
      <c r="B9" s="41" t="e">
        <f>Mean!G10</f>
        <v>#DIV/0!</v>
      </c>
      <c r="C9" s="41" t="e">
        <f>Mean!H10</f>
        <v>#DIV/0!</v>
      </c>
      <c r="D9" s="52" t="e">
        <f t="shared" si="0"/>
        <v>#DIV/0!</v>
      </c>
      <c r="E9" s="42" t="s">
        <v>63</v>
      </c>
    </row>
    <row r="10" spans="1:5" ht="24.75" thickBot="1" x14ac:dyDescent="0.6">
      <c r="A10" s="49" t="s">
        <v>3</v>
      </c>
      <c r="B10" s="41" t="e">
        <f>AVERAGE(B4:B9)</f>
        <v>#DIV/0!</v>
      </c>
      <c r="C10" s="41" t="e">
        <f>AVERAGE(C4:C9)</f>
        <v>#DIV/0!</v>
      </c>
      <c r="D10" s="42" t="e">
        <f t="shared" si="0"/>
        <v>#DIV/0!</v>
      </c>
      <c r="E10" s="3"/>
    </row>
  </sheetData>
  <sheetProtection algorithmName="SHA-512" hashValue="LriVeJATOSzABdtEGUZH1ZRfDoUMuLHxeE3uJ0aLiVsNSGAjgTj4dEVH/h2femj3eK2O6H80+0aANg16aLDZ3g==" saltValue="5mbYsvsWbbo0nEb7/IAY1g==" spinCount="100000" sheet="1" objects="1" scenarios="1"/>
  <pageMargins left="0.7" right="0.7" top="0.75" bottom="0.75" header="0.3" footer="0.3"/>
  <pageSetup paperSize="9" scale="7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767D-0F83-4FC8-9EAF-DE289D697B6F}">
  <sheetPr>
    <tabColor rgb="FFFF0000"/>
    <pageSetUpPr fitToPage="1"/>
  </sheetPr>
  <dimension ref="A1:G10"/>
  <sheetViews>
    <sheetView zoomScaleNormal="100" workbookViewId="0">
      <selection activeCell="I14" sqref="I14"/>
    </sheetView>
  </sheetViews>
  <sheetFormatPr defaultRowHeight="17.25" x14ac:dyDescent="0.4"/>
  <cols>
    <col min="1" max="1" width="67.375" style="27" bestFit="1" customWidth="1"/>
    <col min="2" max="3" width="9" style="27"/>
    <col min="4" max="4" width="12.125" style="27" bestFit="1" customWidth="1"/>
    <col min="5" max="16384" width="9" style="27"/>
  </cols>
  <sheetData>
    <row r="1" spans="1:7" ht="24" x14ac:dyDescent="0.55000000000000004">
      <c r="A1" s="35" t="s">
        <v>4</v>
      </c>
      <c r="B1" s="3"/>
      <c r="C1" s="3"/>
      <c r="D1" s="3"/>
      <c r="E1" s="3"/>
      <c r="F1" s="3"/>
      <c r="G1" s="3"/>
    </row>
    <row r="2" spans="1:7" ht="24.75" thickBot="1" x14ac:dyDescent="0.6">
      <c r="A2" s="3"/>
      <c r="B2" s="3"/>
      <c r="C2" s="3"/>
      <c r="D2" s="3"/>
      <c r="E2" s="3"/>
      <c r="F2" s="3"/>
      <c r="G2" s="3"/>
    </row>
    <row r="3" spans="1:7" ht="24.75" thickBot="1" x14ac:dyDescent="0.6">
      <c r="A3" s="36" t="s">
        <v>5</v>
      </c>
      <c r="B3" s="48"/>
      <c r="C3" s="36" t="s">
        <v>1</v>
      </c>
      <c r="D3" s="38" t="s">
        <v>2</v>
      </c>
      <c r="E3" s="21" t="s">
        <v>62</v>
      </c>
      <c r="F3" s="3"/>
      <c r="G3" s="3"/>
    </row>
    <row r="4" spans="1:7" s="76" customFormat="1" ht="28.5" thickBot="1" x14ac:dyDescent="0.7">
      <c r="A4" s="72" t="s">
        <v>100</v>
      </c>
      <c r="B4" s="73" t="e">
        <f>Mean!G11</f>
        <v>#DIV/0!</v>
      </c>
      <c r="C4" s="73" t="e">
        <f>Mean!H11</f>
        <v>#DIV/0!</v>
      </c>
      <c r="D4" s="74" t="e">
        <f t="shared" ref="D4:D10" si="0">IF(B4&gt;=2.5,"ประจำ",IF(B4&gt;=1.5,"ส่วนใหญ่",IF(B4&gt;=0.5,"ส่วนน้อย",IF(B4&lt;0.5,"ไม่เคย"))))</f>
        <v>#DIV/0!</v>
      </c>
      <c r="E4" s="75" t="s">
        <v>63</v>
      </c>
    </row>
    <row r="5" spans="1:7" s="76" customFormat="1" ht="28.5" thickBot="1" x14ac:dyDescent="0.7">
      <c r="A5" s="77" t="s">
        <v>81</v>
      </c>
      <c r="B5" s="73" t="e">
        <f>Mean!G12</f>
        <v>#DIV/0!</v>
      </c>
      <c r="C5" s="73" t="e">
        <f>Mean!H12</f>
        <v>#DIV/0!</v>
      </c>
      <c r="D5" s="74" t="e">
        <f t="shared" si="0"/>
        <v>#DIV/0!</v>
      </c>
      <c r="E5" s="75" t="s">
        <v>63</v>
      </c>
    </row>
    <row r="6" spans="1:7" s="76" customFormat="1" ht="28.5" thickBot="1" x14ac:dyDescent="0.7">
      <c r="A6" s="78" t="s">
        <v>82</v>
      </c>
      <c r="B6" s="73" t="e">
        <f>Mean!G13</f>
        <v>#DIV/0!</v>
      </c>
      <c r="C6" s="73" t="e">
        <f>Mean!H13</f>
        <v>#DIV/0!</v>
      </c>
      <c r="D6" s="74" t="e">
        <f t="shared" si="0"/>
        <v>#DIV/0!</v>
      </c>
      <c r="E6" s="75" t="s">
        <v>63</v>
      </c>
    </row>
    <row r="7" spans="1:7" s="79" customFormat="1" ht="45.75" customHeight="1" thickBot="1" x14ac:dyDescent="0.7">
      <c r="A7" s="78" t="s">
        <v>83</v>
      </c>
      <c r="B7" s="73" t="e">
        <f>Mean!G14</f>
        <v>#DIV/0!</v>
      </c>
      <c r="C7" s="73" t="e">
        <f>Mean!H14</f>
        <v>#DIV/0!</v>
      </c>
      <c r="D7" s="74" t="e">
        <f t="shared" si="0"/>
        <v>#DIV/0!</v>
      </c>
      <c r="E7" s="75" t="s">
        <v>63</v>
      </c>
    </row>
    <row r="8" spans="1:7" s="76" customFormat="1" ht="28.5" thickBot="1" x14ac:dyDescent="0.7">
      <c r="A8" s="80" t="s">
        <v>102</v>
      </c>
      <c r="B8" s="73" t="e">
        <f>Mean!G15</f>
        <v>#DIV/0!</v>
      </c>
      <c r="C8" s="73" t="e">
        <f>Mean!H15</f>
        <v>#DIV/0!</v>
      </c>
      <c r="D8" s="74" t="e">
        <f t="shared" si="0"/>
        <v>#DIV/0!</v>
      </c>
      <c r="E8" s="75" t="s">
        <v>63</v>
      </c>
    </row>
    <row r="9" spans="1:7" s="76" customFormat="1" ht="28.5" thickBot="1" x14ac:dyDescent="0.7">
      <c r="A9" s="80" t="s">
        <v>103</v>
      </c>
      <c r="B9" s="73" t="e">
        <f>Mean!G16</f>
        <v>#DIV/0!</v>
      </c>
      <c r="C9" s="73" t="e">
        <f>Mean!H16</f>
        <v>#DIV/0!</v>
      </c>
      <c r="D9" s="74" t="e">
        <f t="shared" si="0"/>
        <v>#DIV/0!</v>
      </c>
      <c r="E9" s="75" t="s">
        <v>63</v>
      </c>
    </row>
    <row r="10" spans="1:7" ht="24.75" thickBot="1" x14ac:dyDescent="0.6">
      <c r="A10" s="49" t="s">
        <v>3</v>
      </c>
      <c r="B10" s="41" t="e">
        <f>AVERAGE(B4:B9)</f>
        <v>#DIV/0!</v>
      </c>
      <c r="C10" s="41" t="e">
        <f>AVERAGE(C4:C9)</f>
        <v>#DIV/0!</v>
      </c>
      <c r="D10" s="42" t="e">
        <f t="shared" si="0"/>
        <v>#DIV/0!</v>
      </c>
      <c r="E10" s="3"/>
      <c r="F10" s="3"/>
      <c r="G10" s="3"/>
    </row>
  </sheetData>
  <sheetProtection algorithmName="SHA-512" hashValue="fToXTwCy+yyYe7dsZj9KFdB1gjjeIMrq5DENwOVtHxAbVkxblUcHcFCT3/5SBZukh3TaPisrBdP1fnvvUIVakQ==" saltValue="ULKHFVYnFwft84+q6gxoQQ==" spinCount="100000" sheet="1" objects="1" scenarios="1"/>
  <pageMargins left="0.7" right="0.7" top="0.75" bottom="0.75" header="0.3" footer="0.3"/>
  <pageSetup paperSize="9" scale="7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6BDF-0D43-411B-A1D8-73CB5723640B}">
  <sheetPr>
    <tabColor rgb="FFFFFF00"/>
    <pageSetUpPr fitToPage="1"/>
  </sheetPr>
  <dimension ref="A1:F12"/>
  <sheetViews>
    <sheetView workbookViewId="0">
      <selection activeCell="A4" sqref="A4"/>
    </sheetView>
  </sheetViews>
  <sheetFormatPr defaultRowHeight="17.25" x14ac:dyDescent="0.4"/>
  <cols>
    <col min="1" max="1" width="64.25" style="27" bestFit="1" customWidth="1"/>
    <col min="2" max="3" width="9" style="27"/>
    <col min="4" max="4" width="12.125" style="27" bestFit="1" customWidth="1"/>
    <col min="5" max="16384" width="9" style="27"/>
  </cols>
  <sheetData>
    <row r="1" spans="1:6" ht="27.75" x14ac:dyDescent="0.65">
      <c r="A1" s="1" t="s">
        <v>6</v>
      </c>
    </row>
    <row r="2" spans="1:6" ht="18" thickBot="1" x14ac:dyDescent="0.45"/>
    <row r="3" spans="1:6" ht="24.75" thickBot="1" x14ac:dyDescent="0.6">
      <c r="A3" s="36" t="s">
        <v>5</v>
      </c>
      <c r="B3" s="37"/>
      <c r="C3" s="36" t="s">
        <v>1</v>
      </c>
      <c r="D3" s="38" t="s">
        <v>2</v>
      </c>
      <c r="E3" s="39" t="s">
        <v>62</v>
      </c>
    </row>
    <row r="4" spans="1:6" ht="84" thickBot="1" x14ac:dyDescent="0.7">
      <c r="A4" s="78" t="s">
        <v>104</v>
      </c>
      <c r="B4" s="73" t="e">
        <f>Mean!G17</f>
        <v>#DIV/0!</v>
      </c>
      <c r="C4" s="73" t="e">
        <f>Mean!H17</f>
        <v>#DIV/0!</v>
      </c>
      <c r="D4" s="74" t="e">
        <f t="shared" ref="D4:D11" si="0">IF(B4&gt;=2.5,"ประจำ",IF(B4&gt;=1.5,"ส่วนใหญ่",IF(B4&gt;=0.5,"ส่วนน้อย",IF(B4&lt;0.5,"ไม่เคย"))))</f>
        <v>#DIV/0!</v>
      </c>
      <c r="E4" s="74" t="s">
        <v>63</v>
      </c>
      <c r="F4" s="76"/>
    </row>
    <row r="5" spans="1:6" ht="56.25" thickBot="1" x14ac:dyDescent="0.7">
      <c r="A5" s="78" t="s">
        <v>108</v>
      </c>
      <c r="B5" s="73" t="e">
        <f>Mean!G18</f>
        <v>#DIV/0!</v>
      </c>
      <c r="C5" s="73" t="e">
        <f>Mean!H18</f>
        <v>#DIV/0!</v>
      </c>
      <c r="D5" s="74" t="e">
        <f t="shared" si="0"/>
        <v>#DIV/0!</v>
      </c>
      <c r="E5" s="74" t="s">
        <v>63</v>
      </c>
      <c r="F5" s="76"/>
    </row>
    <row r="6" spans="1:6" ht="28.5" thickBot="1" x14ac:dyDescent="0.7">
      <c r="A6" s="93" t="s">
        <v>106</v>
      </c>
      <c r="B6" s="73" t="e">
        <f>Mean!G19</f>
        <v>#DIV/0!</v>
      </c>
      <c r="C6" s="73" t="e">
        <f>Mean!H19</f>
        <v>#DIV/0!</v>
      </c>
      <c r="D6" s="74" t="e">
        <f t="shared" si="0"/>
        <v>#DIV/0!</v>
      </c>
      <c r="E6" s="74" t="s">
        <v>63</v>
      </c>
      <c r="F6" s="76"/>
    </row>
    <row r="7" spans="1:6" ht="28.5" thickBot="1" x14ac:dyDescent="0.7">
      <c r="A7" s="94" t="s">
        <v>84</v>
      </c>
      <c r="B7" s="73" t="e">
        <f>Mean!G20</f>
        <v>#DIV/0!</v>
      </c>
      <c r="C7" s="73" t="e">
        <f>Mean!H20</f>
        <v>#DIV/0!</v>
      </c>
      <c r="D7" s="74" t="e">
        <f t="shared" si="0"/>
        <v>#DIV/0!</v>
      </c>
      <c r="E7" s="74" t="s">
        <v>63</v>
      </c>
      <c r="F7" s="76"/>
    </row>
    <row r="8" spans="1:6" ht="28.5" thickBot="1" x14ac:dyDescent="0.7">
      <c r="A8" s="80" t="s">
        <v>107</v>
      </c>
      <c r="B8" s="73" t="e">
        <f>Mean!G21</f>
        <v>#DIV/0!</v>
      </c>
      <c r="C8" s="73" t="e">
        <f>Mean!H21</f>
        <v>#DIV/0!</v>
      </c>
      <c r="D8" s="74" t="e">
        <f t="shared" si="0"/>
        <v>#DIV/0!</v>
      </c>
      <c r="E8" s="74" t="s">
        <v>63</v>
      </c>
      <c r="F8" s="76"/>
    </row>
    <row r="9" spans="1:6" ht="28.5" thickBot="1" x14ac:dyDescent="0.7">
      <c r="A9" s="80" t="s">
        <v>109</v>
      </c>
      <c r="B9" s="73" t="e">
        <f>Mean!G21</f>
        <v>#DIV/0!</v>
      </c>
      <c r="C9" s="73" t="e">
        <f>Mean!H21</f>
        <v>#DIV/0!</v>
      </c>
      <c r="D9" s="74" t="e">
        <f t="shared" si="0"/>
        <v>#DIV/0!</v>
      </c>
      <c r="E9" s="74" t="s">
        <v>63</v>
      </c>
      <c r="F9" s="76"/>
    </row>
    <row r="10" spans="1:6" ht="56.25" thickBot="1" x14ac:dyDescent="0.7">
      <c r="A10" s="98" t="s">
        <v>85</v>
      </c>
      <c r="B10" s="73" t="e">
        <f>Mean!G21</f>
        <v>#DIV/0!</v>
      </c>
      <c r="C10" s="73" t="e">
        <f>Mean!H21</f>
        <v>#DIV/0!</v>
      </c>
      <c r="D10" s="74" t="e">
        <f t="shared" si="0"/>
        <v>#DIV/0!</v>
      </c>
      <c r="E10" s="74" t="s">
        <v>63</v>
      </c>
      <c r="F10" s="76"/>
    </row>
    <row r="11" spans="1:6" ht="28.5" thickBot="1" x14ac:dyDescent="0.7">
      <c r="A11" s="80" t="s">
        <v>86</v>
      </c>
      <c r="B11" s="73" t="e">
        <f>Mean!G22</f>
        <v>#DIV/0!</v>
      </c>
      <c r="C11" s="73" t="e">
        <f>Mean!H22</f>
        <v>#DIV/0!</v>
      </c>
      <c r="D11" s="74" t="e">
        <f t="shared" si="0"/>
        <v>#DIV/0!</v>
      </c>
      <c r="E11" s="74" t="s">
        <v>63</v>
      </c>
      <c r="F11" s="76"/>
    </row>
    <row r="12" spans="1:6" ht="28.5" thickBot="1" x14ac:dyDescent="0.7">
      <c r="A12" s="97" t="s">
        <v>3</v>
      </c>
      <c r="B12" s="73" t="e">
        <f>AVERAGE(B4:B11)</f>
        <v>#DIV/0!</v>
      </c>
      <c r="C12" s="73" t="e">
        <f>AVERAGE(C4:C11)</f>
        <v>#DIV/0!</v>
      </c>
      <c r="D12" s="74" t="e">
        <f>IF(B12&gt;=2.5,"ประจำ",IF(B12&gt;=1.5,"ส่วนใหญ่",IF(B12&gt;=0.5,"ส่วนน้อย",IF(B12&lt;0.5,"ไม่เคย"))))</f>
        <v>#DIV/0!</v>
      </c>
      <c r="E12" s="76"/>
      <c r="F12" s="76"/>
    </row>
  </sheetData>
  <sheetProtection algorithmName="SHA-512" hashValue="lQY3qDwNa6OfK+Fh9Y5gQnm38TO/RRitfHv1D9fu6xc+1eK+bGz0HeKL9vzKtKvSp5+7L1HpYzmhniH0RA8dag==" saltValue="iSu28AZfXVnkzNZXKZQc4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ABD2-59FC-4DA0-8730-A56A994BB789}">
  <sheetPr>
    <tabColor theme="8" tint="-0.249977111117893"/>
    <pageSetUpPr fitToPage="1"/>
  </sheetPr>
  <dimension ref="A1:E12"/>
  <sheetViews>
    <sheetView workbookViewId="0">
      <selection activeCell="B26" sqref="B26"/>
    </sheetView>
  </sheetViews>
  <sheetFormatPr defaultRowHeight="17.25" x14ac:dyDescent="0.4"/>
  <cols>
    <col min="1" max="1" width="65.75" style="27" bestFit="1" customWidth="1"/>
    <col min="2" max="3" width="9" style="27"/>
    <col min="4" max="4" width="12.125" style="27" bestFit="1" customWidth="1"/>
    <col min="5" max="16384" width="9" style="27"/>
  </cols>
  <sheetData>
    <row r="1" spans="1:5" ht="24" x14ac:dyDescent="0.55000000000000004">
      <c r="A1" s="35" t="s">
        <v>7</v>
      </c>
      <c r="B1" s="3"/>
      <c r="C1" s="3"/>
      <c r="D1" s="3"/>
      <c r="E1" s="3"/>
    </row>
    <row r="2" spans="1:5" ht="24.75" thickBot="1" x14ac:dyDescent="0.6">
      <c r="A2" s="3"/>
      <c r="B2" s="3"/>
      <c r="C2" s="3"/>
      <c r="D2" s="3"/>
      <c r="E2" s="3"/>
    </row>
    <row r="3" spans="1:5" ht="24.75" thickBot="1" x14ac:dyDescent="0.6">
      <c r="A3" s="36" t="s">
        <v>5</v>
      </c>
      <c r="B3" s="37"/>
      <c r="C3" s="36" t="s">
        <v>1</v>
      </c>
      <c r="D3" s="38" t="s">
        <v>2</v>
      </c>
      <c r="E3" s="39" t="s">
        <v>62</v>
      </c>
    </row>
    <row r="4" spans="1:5" ht="24.75" thickBot="1" x14ac:dyDescent="0.45">
      <c r="A4" s="47" t="s">
        <v>87</v>
      </c>
      <c r="B4" s="41" t="e">
        <f>Mean!G23</f>
        <v>#DIV/0!</v>
      </c>
      <c r="C4" s="41" t="e">
        <f>Mean!H23</f>
        <v>#DIV/0!</v>
      </c>
      <c r="D4" s="42" t="e">
        <f t="shared" ref="D4:D10" si="0">IF(B4&gt;=2.5,"ประจำ",IF(B4&gt;=1.5,"ส่วนใหญ่",IF(B4&gt;=0.5,"ส่วนน้อย",IF(B4&lt;0.5,"ไม่เคย"))))</f>
        <v>#DIV/0!</v>
      </c>
      <c r="E4" s="42" t="s">
        <v>63</v>
      </c>
    </row>
    <row r="5" spans="1:5" ht="24.75" thickBot="1" x14ac:dyDescent="0.45">
      <c r="A5" s="44" t="s">
        <v>88</v>
      </c>
      <c r="B5" s="41" t="e">
        <f>Mean!G24</f>
        <v>#DIV/0!</v>
      </c>
      <c r="C5" s="41" t="e">
        <f>Mean!H24</f>
        <v>#DIV/0!</v>
      </c>
      <c r="D5" s="42" t="e">
        <f t="shared" si="0"/>
        <v>#DIV/0!</v>
      </c>
      <c r="E5" s="42" t="s">
        <v>63</v>
      </c>
    </row>
    <row r="6" spans="1:5" ht="24.75" thickBot="1" x14ac:dyDescent="0.45">
      <c r="A6" s="44" t="s">
        <v>93</v>
      </c>
      <c r="B6" s="41" t="e">
        <f>Mean!G25</f>
        <v>#DIV/0!</v>
      </c>
      <c r="C6" s="41" t="e">
        <f>Mean!H25</f>
        <v>#DIV/0!</v>
      </c>
      <c r="D6" s="42" t="e">
        <f t="shared" si="0"/>
        <v>#DIV/0!</v>
      </c>
      <c r="E6" s="42" t="s">
        <v>63</v>
      </c>
    </row>
    <row r="7" spans="1:5" ht="48.75" thickBot="1" x14ac:dyDescent="0.45">
      <c r="A7" s="40" t="s">
        <v>110</v>
      </c>
      <c r="B7" s="41" t="e">
        <f>Mean!G26</f>
        <v>#DIV/0!</v>
      </c>
      <c r="C7" s="41" t="e">
        <f>Mean!H26</f>
        <v>#DIV/0!</v>
      </c>
      <c r="D7" s="42" t="e">
        <f t="shared" si="0"/>
        <v>#DIV/0!</v>
      </c>
      <c r="E7" s="42" t="s">
        <v>63</v>
      </c>
    </row>
    <row r="8" spans="1:5" ht="24.75" thickBot="1" x14ac:dyDescent="0.6">
      <c r="A8" s="37" t="s">
        <v>94</v>
      </c>
      <c r="B8" s="41" t="e">
        <f>Mean!G27</f>
        <v>#DIV/0!</v>
      </c>
      <c r="C8" s="41" t="e">
        <f>Mean!H27</f>
        <v>#DIV/0!</v>
      </c>
      <c r="D8" s="42" t="e">
        <f t="shared" si="0"/>
        <v>#DIV/0!</v>
      </c>
      <c r="E8" s="42" t="s">
        <v>63</v>
      </c>
    </row>
    <row r="9" spans="1:5" ht="24.75" thickBot="1" x14ac:dyDescent="0.6">
      <c r="A9" s="37" t="s">
        <v>95</v>
      </c>
      <c r="B9" s="41" t="e">
        <f>Mean!G27</f>
        <v>#DIV/0!</v>
      </c>
      <c r="C9" s="41" t="e">
        <f>Mean!H27</f>
        <v>#DIV/0!</v>
      </c>
      <c r="D9" s="42" t="e">
        <f t="shared" si="0"/>
        <v>#DIV/0!</v>
      </c>
      <c r="E9" s="42" t="s">
        <v>63</v>
      </c>
    </row>
    <row r="10" spans="1:5" ht="24.75" thickBot="1" x14ac:dyDescent="0.6">
      <c r="A10" s="37" t="s">
        <v>89</v>
      </c>
      <c r="B10" s="41" t="e">
        <f>Mean!G28</f>
        <v>#DIV/0!</v>
      </c>
      <c r="C10" s="41" t="e">
        <f>Mean!H28</f>
        <v>#DIV/0!</v>
      </c>
      <c r="D10" s="42" t="e">
        <f t="shared" si="0"/>
        <v>#DIV/0!</v>
      </c>
      <c r="E10" s="42" t="s">
        <v>63</v>
      </c>
    </row>
    <row r="11" spans="1:5" ht="24.75" thickBot="1" x14ac:dyDescent="0.45">
      <c r="A11" s="45" t="s">
        <v>3</v>
      </c>
      <c r="B11" s="41" t="e">
        <f>AVERAGE(B4:B10)</f>
        <v>#DIV/0!</v>
      </c>
      <c r="C11" s="41" t="e">
        <f>AVERAGE(C4:C10)</f>
        <v>#DIV/0!</v>
      </c>
      <c r="D11" s="42" t="e">
        <f>IF(B11&gt;=2.5,"ประจำ",IF(B11&gt;=1.5,"ส่วนใหญ่",IF(B11&gt;=0.5,"ส่วนน้อย",IF(B11&lt;0.5,"ไม่เคย"))))</f>
        <v>#DIV/0!</v>
      </c>
    </row>
    <row r="12" spans="1:5" x14ac:dyDescent="0.4">
      <c r="C12" s="46"/>
    </row>
  </sheetData>
  <sheetProtection algorithmName="SHA-512" hashValue="JntuRyGD3UKUE3gHFV3Te/TwBaxloIlIRXf1c1AwW2bVBVhWRAgO/aG5jvvu97ahLZiSspqeUM9yo3wp0jONAg==" saltValue="92+g/22GV4kS47bRzBn/uA==" spinCount="100000" sheet="1" objects="1" scenarios="1"/>
  <pageMargins left="0.7" right="0.7" top="0.75" bottom="0.75" header="0.3" footer="0.3"/>
  <pageSetup paperSize="9" scale="7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E570-A507-4254-9FC3-669CDF99551A}">
  <sheetPr>
    <tabColor theme="5"/>
    <pageSetUpPr fitToPage="1"/>
  </sheetPr>
  <dimension ref="A1:G7"/>
  <sheetViews>
    <sheetView zoomScale="90" zoomScaleNormal="90" workbookViewId="0">
      <selection activeCell="K15" sqref="K15"/>
    </sheetView>
  </sheetViews>
  <sheetFormatPr defaultRowHeight="17.25" x14ac:dyDescent="0.4"/>
  <cols>
    <col min="1" max="1" width="96.75" style="27" customWidth="1"/>
    <col min="2" max="3" width="9" style="27"/>
    <col min="4" max="4" width="11.875" style="27" bestFit="1" customWidth="1"/>
    <col min="5" max="16384" width="9" style="27"/>
  </cols>
  <sheetData>
    <row r="1" spans="1:7" ht="24" x14ac:dyDescent="0.55000000000000004">
      <c r="A1" s="35" t="s">
        <v>8</v>
      </c>
      <c r="B1" s="3"/>
      <c r="C1" s="3"/>
      <c r="D1" s="3"/>
      <c r="E1" s="3"/>
      <c r="F1" s="3"/>
      <c r="G1" s="3"/>
    </row>
    <row r="2" spans="1:7" ht="24.75" thickBot="1" x14ac:dyDescent="0.6">
      <c r="A2" s="3"/>
      <c r="B2" s="3"/>
      <c r="C2" s="3"/>
      <c r="D2" s="3"/>
      <c r="E2" s="3"/>
      <c r="F2" s="3"/>
      <c r="G2" s="3"/>
    </row>
    <row r="3" spans="1:7" ht="24.75" thickBot="1" x14ac:dyDescent="0.6">
      <c r="A3" s="36" t="s">
        <v>5</v>
      </c>
      <c r="B3" s="37"/>
      <c r="C3" s="36" t="s">
        <v>1</v>
      </c>
      <c r="D3" s="38" t="s">
        <v>2</v>
      </c>
      <c r="E3" s="39" t="s">
        <v>62</v>
      </c>
      <c r="F3" s="3"/>
      <c r="G3" s="3"/>
    </row>
    <row r="4" spans="1:7" ht="24.75" thickBot="1" x14ac:dyDescent="0.6">
      <c r="A4" s="37" t="s">
        <v>90</v>
      </c>
      <c r="B4" s="41" t="e">
        <f>Mean!G29</f>
        <v>#DIV/0!</v>
      </c>
      <c r="C4" s="41" t="e">
        <f>Mean!H29</f>
        <v>#DIV/0!</v>
      </c>
      <c r="D4" s="42" t="e">
        <f t="shared" ref="D4:D7" si="0">IF(B4&gt;=2.5,"ประจำ",IF(B4&gt;=1.5,"ส่วนใหญ่",IF(B4&gt;=0.5,"ส่วนน้อย",IF(B4&lt;0.5,"ไม่เคย"))))</f>
        <v>#DIV/0!</v>
      </c>
      <c r="E4" s="42" t="s">
        <v>63</v>
      </c>
      <c r="F4" s="3"/>
      <c r="G4" s="3"/>
    </row>
    <row r="5" spans="1:7" ht="24.75" thickBot="1" x14ac:dyDescent="0.6">
      <c r="A5" s="37" t="s">
        <v>91</v>
      </c>
      <c r="B5" s="41" t="e">
        <f>Mean!G30</f>
        <v>#DIV/0!</v>
      </c>
      <c r="C5" s="41" t="e">
        <f>Mean!H30</f>
        <v>#DIV/0!</v>
      </c>
      <c r="D5" s="42" t="e">
        <f t="shared" si="0"/>
        <v>#DIV/0!</v>
      </c>
      <c r="E5" s="42" t="s">
        <v>63</v>
      </c>
      <c r="F5" s="3"/>
      <c r="G5" s="3"/>
    </row>
    <row r="6" spans="1:7" ht="24.75" thickBot="1" x14ac:dyDescent="0.6">
      <c r="A6" s="37" t="s">
        <v>111</v>
      </c>
      <c r="B6" s="41" t="e">
        <f>Mean!G31</f>
        <v>#DIV/0!</v>
      </c>
      <c r="C6" s="41" t="e">
        <f>Mean!H31</f>
        <v>#DIV/0!</v>
      </c>
      <c r="D6" s="42" t="e">
        <f t="shared" si="0"/>
        <v>#DIV/0!</v>
      </c>
      <c r="E6" s="42" t="s">
        <v>63</v>
      </c>
      <c r="F6" s="3"/>
      <c r="G6" s="3"/>
    </row>
    <row r="7" spans="1:7" ht="24.75" thickBot="1" x14ac:dyDescent="0.6">
      <c r="A7" s="43" t="s">
        <v>3</v>
      </c>
      <c r="B7" s="41" t="e">
        <f>AVERAGE(B4:B6)</f>
        <v>#DIV/0!</v>
      </c>
      <c r="C7" s="41" t="e">
        <f>AVERAGE(C4:C6)</f>
        <v>#DIV/0!</v>
      </c>
      <c r="D7" s="42" t="e">
        <f t="shared" si="0"/>
        <v>#DIV/0!</v>
      </c>
      <c r="E7" s="3"/>
      <c r="F7" s="3"/>
      <c r="G7" s="3"/>
    </row>
  </sheetData>
  <sheetProtection algorithmName="SHA-512" hashValue="TaXHxDJpaZRwAW5U4NMSs/OnG73iAzDHo5K1udayo62TcDkZJN9+YfCrPD2EaZ/n7Y+QtJOKD0G9Fg9BAHJpsg==" saltValue="r9t9zFb4NQI8FPAQ7p6bXQ==" spinCount="100000" sheet="1" objects="1" scenarios="1"/>
  <pageMargins left="0.7" right="0.7" top="0.75" bottom="0.75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Mean</vt:lpstr>
      <vt:lpstr>Sheet1</vt:lpstr>
      <vt:lpstr>1.ข้อมูลทั่วไป</vt:lpstr>
      <vt:lpstr>2.แบบประเมิน</vt:lpstr>
      <vt:lpstr>พอเพียง</vt:lpstr>
      <vt:lpstr>วินัย</vt:lpstr>
      <vt:lpstr>สุจริต</vt:lpstr>
      <vt:lpstr>จิตอาสา</vt:lpstr>
      <vt:lpstr>กตัญญู</vt:lpstr>
      <vt:lpstr>รวม</vt:lpstr>
      <vt:lpstr>3.มาตราฐานทางจริยธรรม </vt:lpstr>
      <vt:lpstr>4.สรุปมาตราฐานทางจริยธรรม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BOOK</dc:creator>
  <cp:lastModifiedBy>MOPH-PC-22</cp:lastModifiedBy>
  <cp:lastPrinted>2024-10-22T11:37:52Z</cp:lastPrinted>
  <dcterms:created xsi:type="dcterms:W3CDTF">2022-11-07T08:05:04Z</dcterms:created>
  <dcterms:modified xsi:type="dcterms:W3CDTF">2025-03-03T04:22:21Z</dcterms:modified>
</cp:coreProperties>
</file>